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4355" windowHeight="4620" firstSheet="1" activeTab="4"/>
  </bookViews>
  <sheets>
    <sheet name="Train Capacity Before" sheetId="1" r:id="rId1"/>
    <sheet name="Passenger vs Seat Cost Before" sheetId="2" r:id="rId2"/>
    <sheet name="Train Capacity After" sheetId="3" r:id="rId3"/>
    <sheet name="Passenger vs Seat Cost After" sheetId="4" r:id="rId4"/>
    <sheet name="Flowdiagram" sheetId="5" r:id="rId5"/>
  </sheets>
  <calcPr calcId="145621"/>
</workbook>
</file>

<file path=xl/calcChain.xml><?xml version="1.0" encoding="utf-8"?>
<calcChain xmlns="http://schemas.openxmlformats.org/spreadsheetml/2006/main">
  <c r="T9" i="4" l="1"/>
  <c r="T8" i="4"/>
  <c r="T2" i="4"/>
  <c r="T12" i="4"/>
  <c r="T11" i="4"/>
  <c r="T10" i="4"/>
  <c r="T7" i="4"/>
  <c r="T6" i="4"/>
  <c r="T5" i="4"/>
  <c r="T4" i="4"/>
  <c r="T3" i="4"/>
  <c r="P14" i="2" l="1"/>
  <c r="P13" i="2"/>
  <c r="P12" i="2"/>
  <c r="P11" i="2"/>
  <c r="P10" i="2"/>
</calcChain>
</file>

<file path=xl/sharedStrings.xml><?xml version="1.0" encoding="utf-8"?>
<sst xmlns="http://schemas.openxmlformats.org/spreadsheetml/2006/main" count="507" uniqueCount="34">
  <si>
    <t>Trials</t>
  </si>
  <si>
    <t>Base Case</t>
  </si>
  <si>
    <t>Mean</t>
  </si>
  <si>
    <t>Median</t>
  </si>
  <si>
    <t>Mode</t>
  </si>
  <si>
    <t>Standard Deviation</t>
  </si>
  <si>
    <t>Variance</t>
  </si>
  <si>
    <t>Skewness</t>
  </si>
  <si>
    <t>Kurtosis</t>
  </si>
  <si>
    <t>Coeff. of Variability</t>
  </si>
  <si>
    <t>Minimum</t>
  </si>
  <si>
    <t>Maximum</t>
  </si>
  <si>
    <t>Mean Std. Error</t>
  </si>
  <si>
    <t>Train Capacity = 720</t>
  </si>
  <si>
    <t>Train Capacity = 800</t>
  </si>
  <si>
    <t>Train Cap</t>
  </si>
  <si>
    <t>Cost</t>
  </si>
  <si>
    <t>Train Capacity = 880</t>
  </si>
  <si>
    <t>Train Capacity = 1040</t>
  </si>
  <si>
    <t>Train Capacity = 960</t>
  </si>
  <si>
    <t>Train Capacity</t>
  </si>
  <si>
    <t>Train Capacity = 640</t>
  </si>
  <si>
    <t>Seat: Passenger :: 1: 5</t>
  </si>
  <si>
    <t>Seat: Passenger :: 1: 1</t>
  </si>
  <si>
    <t>Seat: Passenger :: 1: 2</t>
  </si>
  <si>
    <t>Seat: Passenger :: 1: 3</t>
  </si>
  <si>
    <t>Seat: Passenger :: 1: 4</t>
  </si>
  <si>
    <t>Passenger: Seat</t>
  </si>
  <si>
    <t>Seat: Passenger :: 4:1</t>
  </si>
  <si>
    <t>Seat: Passenger :: 25:1</t>
  </si>
  <si>
    <t>Seat: Passenger :: 100:1</t>
  </si>
  <si>
    <t>Seat: Passenger :: 2:1</t>
  </si>
  <si>
    <t>Seat: Passenger :: 200:1</t>
  </si>
  <si>
    <t>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</si>
</sst>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4" fontId="0" fillId="0" borderId="0" xfId="0" applyNumberFormat="1"/>
    <xf numFmtId="0" fontId="0" fillId="2" borderId="0" xfId="0" applyFill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Train Capacity v/s Cost Sensitivity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Cost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'Train Capacity Before'!$P$5:$P$12</c:f>
              <c:numCache>
                <c:formatCode>General</c:formatCode>
                <c:ptCount val="8"/>
                <c:pt idx="0">
                  <c:v>640</c:v>
                </c:pt>
                <c:pt idx="1">
                  <c:v>720</c:v>
                </c:pt>
                <c:pt idx="2">
                  <c:v>800</c:v>
                </c:pt>
                <c:pt idx="3">
                  <c:v>880</c:v>
                </c:pt>
                <c:pt idx="4">
                  <c:v>960</c:v>
                </c:pt>
                <c:pt idx="5">
                  <c:v>1040</c:v>
                </c:pt>
                <c:pt idx="6">
                  <c:v>1120</c:v>
                </c:pt>
                <c:pt idx="7">
                  <c:v>1200</c:v>
                </c:pt>
              </c:numCache>
            </c:numRef>
          </c:cat>
          <c:val>
            <c:numRef>
              <c:f>'Train Capacity Before'!$Q$5:$Q$12</c:f>
              <c:numCache>
                <c:formatCode>General</c:formatCode>
                <c:ptCount val="8"/>
                <c:pt idx="0">
                  <c:v>148.63999999999999</c:v>
                </c:pt>
                <c:pt idx="1">
                  <c:v>106.15</c:v>
                </c:pt>
                <c:pt idx="2">
                  <c:v>93.19</c:v>
                </c:pt>
                <c:pt idx="3">
                  <c:v>85.8</c:v>
                </c:pt>
                <c:pt idx="4">
                  <c:v>84.38</c:v>
                </c:pt>
                <c:pt idx="5">
                  <c:v>87.76</c:v>
                </c:pt>
                <c:pt idx="6">
                  <c:v>95.99</c:v>
                </c:pt>
                <c:pt idx="7">
                  <c:v>106.52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398080"/>
        <c:axId val="84400000"/>
      </c:barChart>
      <c:catAx>
        <c:axId val="8439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Train</a:t>
                </a:r>
                <a:r>
                  <a:rPr lang="en-US" baseline="0"/>
                  <a:t> Capacity</a:t>
                </a:r>
                <a:endParaRPr lang="en-US"/>
              </a:p>
            </c:rich>
          </c:tx>
          <c:layout/>
          <c:overlay val="0"/>
        </c:title>
        <c:numFmt formatCode="@" sourceLinked="0"/>
        <c:majorTickMark val="none"/>
        <c:minorTickMark val="none"/>
        <c:tickLblPos val="nextTo"/>
        <c:crossAx val="84400000"/>
        <c:crosses val="autoZero"/>
        <c:auto val="1"/>
        <c:lblAlgn val="ctr"/>
        <c:lblOffset val="100"/>
        <c:noMultiLvlLbl val="0"/>
      </c:catAx>
      <c:valAx>
        <c:axId val="84400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398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Passenger v/s Seat Cost Sensitivity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'Passenger vs Seat Cost Before'!$P$5:$P$14</c:f>
              <c:numCache>
                <c:formatCode>General</c:formatCode>
                <c:ptCount val="1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0.5</c:v>
                </c:pt>
                <c:pt idx="6">
                  <c:v>0.25</c:v>
                </c:pt>
                <c:pt idx="7">
                  <c:v>0.04</c:v>
                </c:pt>
                <c:pt idx="8">
                  <c:v>0.01</c:v>
                </c:pt>
                <c:pt idx="9">
                  <c:v>5.0000000000000001E-3</c:v>
                </c:pt>
              </c:numCache>
            </c:numRef>
          </c:cat>
          <c:val>
            <c:numRef>
              <c:f>'Passenger vs Seat Cost Before'!$Q$5:$Q$14</c:f>
              <c:numCache>
                <c:formatCode>General</c:formatCode>
                <c:ptCount val="10"/>
                <c:pt idx="0">
                  <c:v>84.38</c:v>
                </c:pt>
                <c:pt idx="1">
                  <c:v>79.180000000000007</c:v>
                </c:pt>
                <c:pt idx="2">
                  <c:v>74.489999999999995</c:v>
                </c:pt>
                <c:pt idx="3">
                  <c:v>69.510000000000005</c:v>
                </c:pt>
                <c:pt idx="4">
                  <c:v>64.55</c:v>
                </c:pt>
                <c:pt idx="5">
                  <c:v>62.22</c:v>
                </c:pt>
                <c:pt idx="6">
                  <c:v>61.94</c:v>
                </c:pt>
                <c:pt idx="7">
                  <c:v>59.64</c:v>
                </c:pt>
                <c:pt idx="8">
                  <c:v>59.72</c:v>
                </c:pt>
                <c:pt idx="9">
                  <c:v>59.63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449344"/>
        <c:axId val="85455616"/>
      </c:barChart>
      <c:catAx>
        <c:axId val="8544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Passenger:Seat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5455616"/>
        <c:crosses val="autoZero"/>
        <c:auto val="1"/>
        <c:lblAlgn val="ctr"/>
        <c:lblOffset val="100"/>
        <c:noMultiLvlLbl val="0"/>
      </c:catAx>
      <c:valAx>
        <c:axId val="85455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5449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6"/>
    </mc:Choice>
    <mc:Fallback>
      <c:style val="46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" lastClr="FFFFFF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Train Capacity v/s Cost Sensitivity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'Train Capacity After'!$N$17:$N$24</c:f>
              <c:numCache>
                <c:formatCode>General</c:formatCode>
                <c:ptCount val="8"/>
                <c:pt idx="0">
                  <c:v>640</c:v>
                </c:pt>
                <c:pt idx="1">
                  <c:v>720</c:v>
                </c:pt>
                <c:pt idx="2">
                  <c:v>800</c:v>
                </c:pt>
                <c:pt idx="3">
                  <c:v>880</c:v>
                </c:pt>
                <c:pt idx="4">
                  <c:v>960</c:v>
                </c:pt>
                <c:pt idx="5">
                  <c:v>1040</c:v>
                </c:pt>
                <c:pt idx="6">
                  <c:v>1120</c:v>
                </c:pt>
                <c:pt idx="7">
                  <c:v>1200</c:v>
                </c:pt>
              </c:numCache>
            </c:numRef>
          </c:cat>
          <c:val>
            <c:numRef>
              <c:f>'Train Capacity After'!$O$17:$O$24</c:f>
              <c:numCache>
                <c:formatCode>General</c:formatCode>
                <c:ptCount val="8"/>
                <c:pt idx="0">
                  <c:v>28.61</c:v>
                </c:pt>
                <c:pt idx="1">
                  <c:v>21.84</c:v>
                </c:pt>
                <c:pt idx="2">
                  <c:v>15.61</c:v>
                </c:pt>
                <c:pt idx="3">
                  <c:v>9.9600000000000009</c:v>
                </c:pt>
                <c:pt idx="4">
                  <c:v>7.26</c:v>
                </c:pt>
                <c:pt idx="5">
                  <c:v>11.28</c:v>
                </c:pt>
                <c:pt idx="6">
                  <c:v>19.079999999999998</c:v>
                </c:pt>
                <c:pt idx="7">
                  <c:v>28.11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154240"/>
        <c:axId val="86164608"/>
      </c:barChart>
      <c:catAx>
        <c:axId val="8615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Train Capacity</a:t>
                </a:r>
              </a:p>
            </c:rich>
          </c:tx>
          <c:layout>
            <c:manualLayout>
              <c:xMode val="edge"/>
              <c:yMode val="edge"/>
              <c:x val="0.46004286964129482"/>
              <c:y val="0.8740507436570428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6164608"/>
        <c:crosses val="autoZero"/>
        <c:auto val="1"/>
        <c:lblAlgn val="ctr"/>
        <c:lblOffset val="100"/>
        <c:noMultiLvlLbl val="0"/>
      </c:catAx>
      <c:valAx>
        <c:axId val="86164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154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7"/>
    </mc:Choice>
    <mc:Fallback>
      <c:style val="47"/>
    </mc:Fallback>
  </mc:AlternateContent>
  <c:chart>
    <c:title>
      <c:tx>
        <c:rich>
          <a:bodyPr/>
          <a:lstStyle/>
          <a:p>
            <a:pPr marL="0" marR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1800" b="1" i="0" baseline="0">
                <a:effectLst/>
              </a:rPr>
              <a:t>Passenger v/s Seat Cost Sensitivity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'Passenger vs Seat Cost After'!$T$2:$T$12</c:f>
              <c:strCache>
                <c:ptCount val="1"/>
                <c:pt idx="0">
                  <c:v>107.1 90.05 68.74 46.59 24.09 7.26 13.73 8.27 3.72 3 2.93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'Passenger vs Seat Cost After'!$S$2:$S$12</c:f>
              <c:numCache>
                <c:formatCode>General</c:formatCode>
                <c:ptCount val="1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0.2</c:v>
                </c:pt>
                <c:pt idx="6">
                  <c:v>0.5</c:v>
                </c:pt>
                <c:pt idx="7">
                  <c:v>0.25</c:v>
                </c:pt>
                <c:pt idx="8">
                  <c:v>0.04</c:v>
                </c:pt>
                <c:pt idx="9">
                  <c:v>0.01</c:v>
                </c:pt>
                <c:pt idx="10">
                  <c:v>5.0000000000000001E-3</c:v>
                </c:pt>
              </c:numCache>
            </c:numRef>
          </c:cat>
          <c:val>
            <c:numRef>
              <c:f>'Passenger vs Seat Cost After'!$T$2:$T$12</c:f>
              <c:numCache>
                <c:formatCode>General</c:formatCode>
                <c:ptCount val="11"/>
                <c:pt idx="0">
                  <c:v>107.1</c:v>
                </c:pt>
                <c:pt idx="1">
                  <c:v>90.05</c:v>
                </c:pt>
                <c:pt idx="2">
                  <c:v>68.739999999999995</c:v>
                </c:pt>
                <c:pt idx="3">
                  <c:v>46.59</c:v>
                </c:pt>
                <c:pt idx="4">
                  <c:v>24.09</c:v>
                </c:pt>
                <c:pt idx="5">
                  <c:v>7.26</c:v>
                </c:pt>
                <c:pt idx="6">
                  <c:v>13.73</c:v>
                </c:pt>
                <c:pt idx="7">
                  <c:v>8.27</c:v>
                </c:pt>
                <c:pt idx="8">
                  <c:v>3.72</c:v>
                </c:pt>
                <c:pt idx="9">
                  <c:v>3</c:v>
                </c:pt>
                <c:pt idx="10">
                  <c:v>2.93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066496"/>
        <c:axId val="87969792"/>
      </c:barChart>
      <c:catAx>
        <c:axId val="87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effectLst/>
                  </a:rPr>
                  <a:t>Passenger:</a:t>
                </a:r>
                <a:r>
                  <a:rPr lang="en-US" baseline="0">
                    <a:effectLst/>
                  </a:rPr>
                  <a:t> Seat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7969792"/>
        <c:crosses val="autoZero"/>
        <c:auto val="1"/>
        <c:lblAlgn val="ctr"/>
        <c:lblOffset val="100"/>
        <c:noMultiLvlLbl val="0"/>
      </c:catAx>
      <c:valAx>
        <c:axId val="87969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7066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4</xdr:row>
      <xdr:rowOff>14287</xdr:rowOff>
    </xdr:from>
    <xdr:to>
      <xdr:col>14</xdr:col>
      <xdr:colOff>485775</xdr:colOff>
      <xdr:row>21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76200</xdr:colOff>
      <xdr:row>5</xdr:row>
      <xdr:rowOff>185737</xdr:rowOff>
    </xdr:from>
    <xdr:to>
      <xdr:col>28</xdr:col>
      <xdr:colOff>381000</xdr:colOff>
      <xdr:row>20</xdr:row>
      <xdr:rowOff>71437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9</xdr:row>
      <xdr:rowOff>109537</xdr:rowOff>
    </xdr:from>
    <xdr:to>
      <xdr:col>11</xdr:col>
      <xdr:colOff>428625</xdr:colOff>
      <xdr:row>23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5</xdr:row>
      <xdr:rowOff>95250</xdr:rowOff>
    </xdr:from>
    <xdr:to>
      <xdr:col>6</xdr:col>
      <xdr:colOff>133350</xdr:colOff>
      <xdr:row>9</xdr:row>
      <xdr:rowOff>76200</xdr:rowOff>
    </xdr:to>
    <xdr:sp macro="" textlink="">
      <xdr:nvSpPr>
        <xdr:cNvPr id="2" name="Rounded Rectangle 1"/>
        <xdr:cNvSpPr/>
      </xdr:nvSpPr>
      <xdr:spPr>
        <a:xfrm>
          <a:off x="2370364" y="1047750"/>
          <a:ext cx="1436915" cy="7429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Estimate</a:t>
          </a:r>
          <a:r>
            <a:rPr lang="en-US" sz="1100" b="1" baseline="0"/>
            <a:t> mean passengers in each time slot</a:t>
          </a:r>
          <a:endParaRPr lang="en-US" sz="1100" b="1"/>
        </a:p>
      </xdr:txBody>
    </xdr:sp>
    <xdr:clientData/>
  </xdr:twoCellAnchor>
  <xdr:twoCellAnchor>
    <xdr:from>
      <xdr:col>3</xdr:col>
      <xdr:colOff>47624</xdr:colOff>
      <xdr:row>10</xdr:row>
      <xdr:rowOff>171449</xdr:rowOff>
    </xdr:from>
    <xdr:to>
      <xdr:col>7</xdr:col>
      <xdr:colOff>133349</xdr:colOff>
      <xdr:row>15</xdr:row>
      <xdr:rowOff>19050</xdr:rowOff>
    </xdr:to>
    <xdr:sp macro="" textlink="">
      <xdr:nvSpPr>
        <xdr:cNvPr id="3" name="Rounded Rectangle 2"/>
        <xdr:cNvSpPr/>
      </xdr:nvSpPr>
      <xdr:spPr>
        <a:xfrm>
          <a:off x="1884588" y="2076449"/>
          <a:ext cx="2535011" cy="800101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Fix initial assumptions</a:t>
          </a:r>
          <a:r>
            <a:rPr lang="en-US" sz="1100" b="1" baseline="0"/>
            <a:t> i.e. Car capacity, No. of cars in train, passenger waiting cost and empty seat cost</a:t>
          </a:r>
          <a:endParaRPr lang="en-US" sz="1100" b="1"/>
        </a:p>
      </xdr:txBody>
    </xdr:sp>
    <xdr:clientData/>
  </xdr:twoCellAnchor>
  <xdr:twoCellAnchor>
    <xdr:from>
      <xdr:col>3</xdr:col>
      <xdr:colOff>247650</xdr:colOff>
      <xdr:row>16</xdr:row>
      <xdr:rowOff>47625</xdr:rowOff>
    </xdr:from>
    <xdr:to>
      <xdr:col>6</xdr:col>
      <xdr:colOff>466726</xdr:colOff>
      <xdr:row>20</xdr:row>
      <xdr:rowOff>9525</xdr:rowOff>
    </xdr:to>
    <xdr:sp macro="" textlink="">
      <xdr:nvSpPr>
        <xdr:cNvPr id="4" name="Rounded Rectangle 3"/>
        <xdr:cNvSpPr/>
      </xdr:nvSpPr>
      <xdr:spPr>
        <a:xfrm>
          <a:off x="2084614" y="3095625"/>
          <a:ext cx="2056041" cy="723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Run SOLVER to find the optimal number of trains in each slot which minimizes cost</a:t>
          </a:r>
        </a:p>
      </xdr:txBody>
    </xdr:sp>
    <xdr:clientData/>
  </xdr:twoCellAnchor>
  <xdr:twoCellAnchor>
    <xdr:from>
      <xdr:col>3</xdr:col>
      <xdr:colOff>57149</xdr:colOff>
      <xdr:row>21</xdr:row>
      <xdr:rowOff>104775</xdr:rowOff>
    </xdr:from>
    <xdr:to>
      <xdr:col>7</xdr:col>
      <xdr:colOff>85725</xdr:colOff>
      <xdr:row>25</xdr:row>
      <xdr:rowOff>57151</xdr:rowOff>
    </xdr:to>
    <xdr:sp macro="" textlink="">
      <xdr:nvSpPr>
        <xdr:cNvPr id="5" name="Rounded Rectangle 4"/>
        <xdr:cNvSpPr/>
      </xdr:nvSpPr>
      <xdr:spPr>
        <a:xfrm>
          <a:off x="1894113" y="4105275"/>
          <a:ext cx="2477862" cy="71437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Run CRYSTAL</a:t>
          </a:r>
          <a:r>
            <a:rPr lang="en-US" sz="1100" b="1" baseline="0"/>
            <a:t> BALL to find minimum cost if passenger distribution is varied using POISSON DISTRIBUTION</a:t>
          </a:r>
          <a:endParaRPr lang="en-US" sz="1100" b="1"/>
        </a:p>
      </xdr:txBody>
    </xdr:sp>
    <xdr:clientData/>
  </xdr:twoCellAnchor>
  <xdr:twoCellAnchor>
    <xdr:from>
      <xdr:col>2</xdr:col>
      <xdr:colOff>95250</xdr:colOff>
      <xdr:row>26</xdr:row>
      <xdr:rowOff>161926</xdr:rowOff>
    </xdr:from>
    <xdr:to>
      <xdr:col>8</xdr:col>
      <xdr:colOff>38100</xdr:colOff>
      <xdr:row>36</xdr:row>
      <xdr:rowOff>95250</xdr:rowOff>
    </xdr:to>
    <xdr:sp macro="" textlink="">
      <xdr:nvSpPr>
        <xdr:cNvPr id="6" name="Flowchart: Decision 5"/>
        <xdr:cNvSpPr/>
      </xdr:nvSpPr>
      <xdr:spPr>
        <a:xfrm>
          <a:off x="1319893" y="5114926"/>
          <a:ext cx="3616778" cy="1838324"/>
        </a:xfrm>
        <a:prstGeom prst="flowChartDecisi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Does the minimum</a:t>
          </a:r>
          <a:r>
            <a:rPr lang="en-US" sz="1100" b="1" baseline="0"/>
            <a:t> cost correspond to initial assumptions of car capacity and passenger vs seat cost?</a:t>
          </a:r>
          <a:endParaRPr lang="en-US" sz="1100" b="1"/>
        </a:p>
      </xdr:txBody>
    </xdr:sp>
    <xdr:clientData/>
  </xdr:twoCellAnchor>
  <xdr:twoCellAnchor>
    <xdr:from>
      <xdr:col>8</xdr:col>
      <xdr:colOff>409573</xdr:colOff>
      <xdr:row>30</xdr:row>
      <xdr:rowOff>76200</xdr:rowOff>
    </xdr:from>
    <xdr:to>
      <xdr:col>13</xdr:col>
      <xdr:colOff>295275</xdr:colOff>
      <xdr:row>33</xdr:row>
      <xdr:rowOff>47626</xdr:rowOff>
    </xdr:to>
    <xdr:sp macro="" textlink="">
      <xdr:nvSpPr>
        <xdr:cNvPr id="7" name="Rounded Rectangle 6"/>
        <xdr:cNvSpPr/>
      </xdr:nvSpPr>
      <xdr:spPr>
        <a:xfrm>
          <a:off x="5286373" y="5791200"/>
          <a:ext cx="2933702" cy="54292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Change the car capacity</a:t>
          </a:r>
          <a:r>
            <a:rPr lang="en-US" sz="1100" b="1" baseline="0"/>
            <a:t> and passenger vs seat cost to values suggested by CRYSTAL BALL</a:t>
          </a:r>
          <a:endParaRPr lang="en-US" sz="1100" b="1"/>
        </a:p>
      </xdr:txBody>
    </xdr:sp>
    <xdr:clientData/>
  </xdr:twoCellAnchor>
  <xdr:twoCellAnchor>
    <xdr:from>
      <xdr:col>3</xdr:col>
      <xdr:colOff>466725</xdr:colOff>
      <xdr:row>38</xdr:row>
      <xdr:rowOff>0</xdr:rowOff>
    </xdr:from>
    <xdr:to>
      <xdr:col>6</xdr:col>
      <xdr:colOff>285750</xdr:colOff>
      <xdr:row>40</xdr:row>
      <xdr:rowOff>161926</xdr:rowOff>
    </xdr:to>
    <xdr:sp macro="" textlink="">
      <xdr:nvSpPr>
        <xdr:cNvPr id="8" name="Rounded Rectangle 7"/>
        <xdr:cNvSpPr/>
      </xdr:nvSpPr>
      <xdr:spPr>
        <a:xfrm>
          <a:off x="2295525" y="7239000"/>
          <a:ext cx="1647825" cy="54292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Freeze</a:t>
          </a:r>
          <a:r>
            <a:rPr lang="en-US" sz="1100" b="1" baseline="0"/>
            <a:t> car capacity and passenger vs seat cost</a:t>
          </a:r>
          <a:endParaRPr lang="en-US" sz="1100" b="1"/>
        </a:p>
      </xdr:txBody>
    </xdr:sp>
    <xdr:clientData/>
  </xdr:twoCellAnchor>
  <xdr:twoCellAnchor>
    <xdr:from>
      <xdr:col>4</xdr:col>
      <xdr:colOff>400050</xdr:colOff>
      <xdr:row>14</xdr:row>
      <xdr:rowOff>180975</xdr:rowOff>
    </xdr:from>
    <xdr:to>
      <xdr:col>5</xdr:col>
      <xdr:colOff>247650</xdr:colOff>
      <xdr:row>16</xdr:row>
      <xdr:rowOff>38100</xdr:rowOff>
    </xdr:to>
    <xdr:sp macro="" textlink="">
      <xdr:nvSpPr>
        <xdr:cNvPr id="10" name="Down Arrow 9"/>
        <xdr:cNvSpPr/>
      </xdr:nvSpPr>
      <xdr:spPr>
        <a:xfrm>
          <a:off x="2838450" y="2847975"/>
          <a:ext cx="457200" cy="238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390525</xdr:colOff>
      <xdr:row>20</xdr:row>
      <xdr:rowOff>28575</xdr:rowOff>
    </xdr:from>
    <xdr:to>
      <xdr:col>5</xdr:col>
      <xdr:colOff>238125</xdr:colOff>
      <xdr:row>21</xdr:row>
      <xdr:rowOff>76200</xdr:rowOff>
    </xdr:to>
    <xdr:sp macro="" textlink="">
      <xdr:nvSpPr>
        <xdr:cNvPr id="11" name="Down Arrow 10"/>
        <xdr:cNvSpPr/>
      </xdr:nvSpPr>
      <xdr:spPr>
        <a:xfrm>
          <a:off x="2828925" y="3838575"/>
          <a:ext cx="457200" cy="238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457200</xdr:colOff>
      <xdr:row>25</xdr:row>
      <xdr:rowOff>85725</xdr:rowOff>
    </xdr:from>
    <xdr:to>
      <xdr:col>5</xdr:col>
      <xdr:colOff>304800</xdr:colOff>
      <xdr:row>26</xdr:row>
      <xdr:rowOff>133350</xdr:rowOff>
    </xdr:to>
    <xdr:sp macro="" textlink="">
      <xdr:nvSpPr>
        <xdr:cNvPr id="12" name="Down Arrow 11"/>
        <xdr:cNvSpPr/>
      </xdr:nvSpPr>
      <xdr:spPr>
        <a:xfrm>
          <a:off x="2895600" y="4848225"/>
          <a:ext cx="457200" cy="238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447675</xdr:colOff>
      <xdr:row>36</xdr:row>
      <xdr:rowOff>114300</xdr:rowOff>
    </xdr:from>
    <xdr:to>
      <xdr:col>5</xdr:col>
      <xdr:colOff>295275</xdr:colOff>
      <xdr:row>37</xdr:row>
      <xdr:rowOff>161925</xdr:rowOff>
    </xdr:to>
    <xdr:sp macro="" textlink="">
      <xdr:nvSpPr>
        <xdr:cNvPr id="13" name="Down Arrow 12"/>
        <xdr:cNvSpPr/>
      </xdr:nvSpPr>
      <xdr:spPr>
        <a:xfrm>
          <a:off x="2886075" y="6972300"/>
          <a:ext cx="457200" cy="238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66675</xdr:colOff>
      <xdr:row>30</xdr:row>
      <xdr:rowOff>152400</xdr:rowOff>
    </xdr:from>
    <xdr:to>
      <xdr:col>8</xdr:col>
      <xdr:colOff>371475</xdr:colOff>
      <xdr:row>32</xdr:row>
      <xdr:rowOff>142875</xdr:rowOff>
    </xdr:to>
    <xdr:sp macro="" textlink="">
      <xdr:nvSpPr>
        <xdr:cNvPr id="14" name="Right Arrow 13"/>
        <xdr:cNvSpPr/>
      </xdr:nvSpPr>
      <xdr:spPr>
        <a:xfrm>
          <a:off x="4943475" y="5867400"/>
          <a:ext cx="304800" cy="3714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485777</xdr:colOff>
      <xdr:row>16</xdr:row>
      <xdr:rowOff>161925</xdr:rowOff>
    </xdr:from>
    <xdr:to>
      <xdr:col>10</xdr:col>
      <xdr:colOff>400051</xdr:colOff>
      <xdr:row>30</xdr:row>
      <xdr:rowOff>57147</xdr:rowOff>
    </xdr:to>
    <xdr:sp macro="" textlink="">
      <xdr:nvSpPr>
        <xdr:cNvPr id="18" name="Bent-Up Arrow 17"/>
        <xdr:cNvSpPr/>
      </xdr:nvSpPr>
      <xdr:spPr>
        <a:xfrm rot="16200000">
          <a:off x="4038603" y="3314699"/>
          <a:ext cx="2562222" cy="2352674"/>
        </a:xfrm>
        <a:prstGeom prst="bentUpArrow">
          <a:avLst>
            <a:gd name="adj1" fmla="val 10184"/>
            <a:gd name="adj2" fmla="val 10587"/>
            <a:gd name="adj3" fmla="val 791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400050</xdr:colOff>
      <xdr:row>9</xdr:row>
      <xdr:rowOff>104775</xdr:rowOff>
    </xdr:from>
    <xdr:to>
      <xdr:col>5</xdr:col>
      <xdr:colOff>247650</xdr:colOff>
      <xdr:row>10</xdr:row>
      <xdr:rowOff>152400</xdr:rowOff>
    </xdr:to>
    <xdr:sp macro="" textlink="">
      <xdr:nvSpPr>
        <xdr:cNvPr id="19" name="Down Arrow 18"/>
        <xdr:cNvSpPr/>
      </xdr:nvSpPr>
      <xdr:spPr>
        <a:xfrm>
          <a:off x="2838450" y="1819275"/>
          <a:ext cx="457200" cy="238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504825</xdr:colOff>
      <xdr:row>36</xdr:row>
      <xdr:rowOff>104775</xdr:rowOff>
    </xdr:from>
    <xdr:to>
      <xdr:col>4</xdr:col>
      <xdr:colOff>381000</xdr:colOff>
      <xdr:row>37</xdr:row>
      <xdr:rowOff>95250</xdr:rowOff>
    </xdr:to>
    <xdr:sp macro="" textlink="">
      <xdr:nvSpPr>
        <xdr:cNvPr id="20" name="TextBox 19"/>
        <xdr:cNvSpPr txBox="1"/>
      </xdr:nvSpPr>
      <xdr:spPr>
        <a:xfrm>
          <a:off x="2333625" y="6962775"/>
          <a:ext cx="485775" cy="180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YES</a:t>
          </a:r>
        </a:p>
      </xdr:txBody>
    </xdr:sp>
    <xdr:clientData/>
  </xdr:twoCellAnchor>
  <xdr:twoCellAnchor>
    <xdr:from>
      <xdr:col>7</xdr:col>
      <xdr:colOff>523875</xdr:colOff>
      <xdr:row>29</xdr:row>
      <xdr:rowOff>114300</xdr:rowOff>
    </xdr:from>
    <xdr:to>
      <xdr:col>8</xdr:col>
      <xdr:colOff>400050</xdr:colOff>
      <xdr:row>30</xdr:row>
      <xdr:rowOff>104775</xdr:rowOff>
    </xdr:to>
    <xdr:sp macro="" textlink="">
      <xdr:nvSpPr>
        <xdr:cNvPr id="21" name="TextBox 20"/>
        <xdr:cNvSpPr txBox="1"/>
      </xdr:nvSpPr>
      <xdr:spPr>
        <a:xfrm>
          <a:off x="4791075" y="5638800"/>
          <a:ext cx="485775" cy="180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NO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B1" workbookViewId="0">
      <selection activeCell="P4" sqref="P4:Q12"/>
    </sheetView>
  </sheetViews>
  <sheetFormatPr defaultRowHeight="15" x14ac:dyDescent="0.25"/>
  <cols>
    <col min="1" max="1" width="18.5703125" bestFit="1" customWidth="1"/>
    <col min="2" max="2" width="8.140625" bestFit="1" customWidth="1"/>
    <col min="4" max="4" width="18.5703125" bestFit="1" customWidth="1"/>
    <col min="5" max="5" width="7" bestFit="1" customWidth="1"/>
    <col min="7" max="7" width="18.5703125" bestFit="1" customWidth="1"/>
    <col min="10" max="10" width="18.5703125" bestFit="1" customWidth="1"/>
    <col min="13" max="13" width="18.5703125" bestFit="1" customWidth="1"/>
  </cols>
  <sheetData>
    <row r="1" spans="1:17" x14ac:dyDescent="0.25">
      <c r="A1" t="s">
        <v>21</v>
      </c>
      <c r="D1" t="s">
        <v>13</v>
      </c>
      <c r="G1" t="s">
        <v>14</v>
      </c>
      <c r="J1" t="s">
        <v>17</v>
      </c>
      <c r="M1" t="s">
        <v>19</v>
      </c>
    </row>
    <row r="2" spans="1:17" x14ac:dyDescent="0.25">
      <c r="A2" t="s">
        <v>0</v>
      </c>
      <c r="B2" s="1">
        <v>1000</v>
      </c>
      <c r="D2" t="s">
        <v>0</v>
      </c>
      <c r="E2" s="1">
        <v>1000</v>
      </c>
      <c r="G2" t="s">
        <v>0</v>
      </c>
      <c r="H2" s="1">
        <v>1000</v>
      </c>
      <c r="J2" t="s">
        <v>0</v>
      </c>
      <c r="K2" s="1">
        <v>1000</v>
      </c>
      <c r="M2" t="s">
        <v>0</v>
      </c>
      <c r="N2" s="1">
        <v>1000</v>
      </c>
    </row>
    <row r="3" spans="1:17" x14ac:dyDescent="0.25">
      <c r="A3" t="s">
        <v>1</v>
      </c>
      <c r="B3">
        <v>122.1</v>
      </c>
      <c r="D3" t="s">
        <v>1</v>
      </c>
      <c r="E3">
        <v>103.9</v>
      </c>
      <c r="G3" t="s">
        <v>1</v>
      </c>
      <c r="H3">
        <v>89.1</v>
      </c>
      <c r="J3" t="s">
        <v>1</v>
      </c>
      <c r="K3">
        <v>81.739999999999995</v>
      </c>
      <c r="M3" t="s">
        <v>1</v>
      </c>
      <c r="N3">
        <v>79.58</v>
      </c>
    </row>
    <row r="4" spans="1:17" x14ac:dyDescent="0.25">
      <c r="A4" t="s">
        <v>2</v>
      </c>
      <c r="B4" s="3">
        <v>148.63999999999999</v>
      </c>
      <c r="D4" t="s">
        <v>2</v>
      </c>
      <c r="E4">
        <v>106.15</v>
      </c>
      <c r="G4" t="s">
        <v>2</v>
      </c>
      <c r="H4">
        <v>93.19</v>
      </c>
      <c r="J4" t="s">
        <v>2</v>
      </c>
      <c r="K4">
        <v>85.8</v>
      </c>
      <c r="M4" t="s">
        <v>2</v>
      </c>
      <c r="N4">
        <v>84.38</v>
      </c>
      <c r="P4" t="s">
        <v>15</v>
      </c>
      <c r="Q4" t="s">
        <v>16</v>
      </c>
    </row>
    <row r="5" spans="1:17" x14ac:dyDescent="0.25">
      <c r="A5" t="s">
        <v>3</v>
      </c>
      <c r="B5">
        <v>140.06</v>
      </c>
      <c r="D5" t="s">
        <v>3</v>
      </c>
      <c r="E5">
        <v>105.57</v>
      </c>
      <c r="G5" t="s">
        <v>3</v>
      </c>
      <c r="H5">
        <v>92.95</v>
      </c>
      <c r="J5" t="s">
        <v>3</v>
      </c>
      <c r="K5">
        <v>85.36</v>
      </c>
      <c r="M5" t="s">
        <v>3</v>
      </c>
      <c r="N5">
        <v>84.19</v>
      </c>
      <c r="P5">
        <v>640</v>
      </c>
      <c r="Q5">
        <v>148.63999999999999</v>
      </c>
    </row>
    <row r="6" spans="1:17" x14ac:dyDescent="0.25">
      <c r="A6" t="s">
        <v>4</v>
      </c>
      <c r="B6">
        <v>137.5</v>
      </c>
      <c r="D6" t="s">
        <v>4</v>
      </c>
      <c r="E6">
        <v>106</v>
      </c>
      <c r="G6" t="s">
        <v>4</v>
      </c>
      <c r="H6">
        <v>94.1</v>
      </c>
      <c r="J6" t="s">
        <v>4</v>
      </c>
      <c r="K6">
        <v>82.44</v>
      </c>
      <c r="M6" t="s">
        <v>4</v>
      </c>
      <c r="N6">
        <v>81.78</v>
      </c>
      <c r="P6">
        <v>720</v>
      </c>
      <c r="Q6">
        <v>106.15</v>
      </c>
    </row>
    <row r="7" spans="1:17" x14ac:dyDescent="0.25">
      <c r="A7" t="s">
        <v>5</v>
      </c>
      <c r="B7">
        <v>35.21</v>
      </c>
      <c r="D7" t="s">
        <v>5</v>
      </c>
      <c r="E7">
        <v>12.61</v>
      </c>
      <c r="G7" t="s">
        <v>5</v>
      </c>
      <c r="H7">
        <v>10.3</v>
      </c>
      <c r="J7" t="s">
        <v>5</v>
      </c>
      <c r="K7">
        <v>8.93</v>
      </c>
      <c r="M7" t="s">
        <v>5</v>
      </c>
      <c r="N7">
        <v>7.62</v>
      </c>
      <c r="P7">
        <v>800</v>
      </c>
      <c r="Q7">
        <v>93.19</v>
      </c>
    </row>
    <row r="8" spans="1:17" x14ac:dyDescent="0.25">
      <c r="A8" t="s">
        <v>6</v>
      </c>
      <c r="B8" s="2">
        <v>1239.94</v>
      </c>
      <c r="D8" t="s">
        <v>6</v>
      </c>
      <c r="E8">
        <v>158.97999999999999</v>
      </c>
      <c r="G8" t="s">
        <v>6</v>
      </c>
      <c r="H8">
        <v>106.11</v>
      </c>
      <c r="J8" t="s">
        <v>6</v>
      </c>
      <c r="K8">
        <v>79.78</v>
      </c>
      <c r="M8" t="s">
        <v>6</v>
      </c>
      <c r="N8">
        <v>58.13</v>
      </c>
      <c r="P8">
        <v>880</v>
      </c>
      <c r="Q8">
        <v>85.8</v>
      </c>
    </row>
    <row r="9" spans="1:17" x14ac:dyDescent="0.25">
      <c r="A9" t="s">
        <v>7</v>
      </c>
      <c r="B9">
        <v>1.42</v>
      </c>
      <c r="D9" t="s">
        <v>7</v>
      </c>
      <c r="E9">
        <v>0.495</v>
      </c>
      <c r="G9" t="s">
        <v>7</v>
      </c>
      <c r="H9">
        <v>8.1500000000000003E-2</v>
      </c>
      <c r="J9" t="s">
        <v>7</v>
      </c>
      <c r="K9">
        <v>0.2266</v>
      </c>
      <c r="M9" t="s">
        <v>7</v>
      </c>
      <c r="N9">
        <v>0.20380000000000001</v>
      </c>
      <c r="P9">
        <v>960</v>
      </c>
      <c r="Q9">
        <v>84.38</v>
      </c>
    </row>
    <row r="10" spans="1:17" x14ac:dyDescent="0.25">
      <c r="A10" t="s">
        <v>8</v>
      </c>
      <c r="B10">
        <v>5.81</v>
      </c>
      <c r="D10" t="s">
        <v>8</v>
      </c>
      <c r="E10">
        <v>3.92</v>
      </c>
      <c r="G10" t="s">
        <v>8</v>
      </c>
      <c r="H10">
        <v>2.85</v>
      </c>
      <c r="J10" t="s">
        <v>8</v>
      </c>
      <c r="K10">
        <v>2.95</v>
      </c>
      <c r="M10" t="s">
        <v>8</v>
      </c>
      <c r="N10">
        <v>3.09</v>
      </c>
      <c r="P10">
        <v>1040</v>
      </c>
      <c r="Q10">
        <v>87.76</v>
      </c>
    </row>
    <row r="11" spans="1:17" x14ac:dyDescent="0.25">
      <c r="A11" t="s">
        <v>9</v>
      </c>
      <c r="B11">
        <v>0.2369</v>
      </c>
      <c r="D11" t="s">
        <v>9</v>
      </c>
      <c r="E11">
        <v>0.1188</v>
      </c>
      <c r="G11" t="s">
        <v>9</v>
      </c>
      <c r="H11">
        <v>0.1105</v>
      </c>
      <c r="J11" t="s">
        <v>9</v>
      </c>
      <c r="K11">
        <v>0.1041</v>
      </c>
      <c r="M11" t="s">
        <v>9</v>
      </c>
      <c r="N11">
        <v>9.0399999999999994E-2</v>
      </c>
      <c r="P11">
        <v>1120</v>
      </c>
      <c r="Q11">
        <v>95.99</v>
      </c>
    </row>
    <row r="12" spans="1:17" x14ac:dyDescent="0.25">
      <c r="A12" t="s">
        <v>10</v>
      </c>
      <c r="B12">
        <v>88.1</v>
      </c>
      <c r="D12" t="s">
        <v>10</v>
      </c>
      <c r="E12">
        <v>73.739999999999995</v>
      </c>
      <c r="G12" t="s">
        <v>10</v>
      </c>
      <c r="H12">
        <v>63.1</v>
      </c>
      <c r="J12" t="s">
        <v>10</v>
      </c>
      <c r="K12">
        <v>61.9</v>
      </c>
      <c r="M12" t="s">
        <v>10</v>
      </c>
      <c r="N12">
        <v>58.22</v>
      </c>
      <c r="P12">
        <v>1200</v>
      </c>
      <c r="Q12">
        <v>106.52</v>
      </c>
    </row>
    <row r="13" spans="1:17" x14ac:dyDescent="0.25">
      <c r="A13" t="s">
        <v>11</v>
      </c>
      <c r="B13">
        <v>339.12</v>
      </c>
      <c r="D13" t="s">
        <v>11</v>
      </c>
      <c r="E13">
        <v>162.32</v>
      </c>
      <c r="G13" t="s">
        <v>11</v>
      </c>
      <c r="H13">
        <v>126</v>
      </c>
      <c r="J13" t="s">
        <v>11</v>
      </c>
      <c r="K13">
        <v>116.64</v>
      </c>
      <c r="M13" t="s">
        <v>11</v>
      </c>
      <c r="N13">
        <v>110.68</v>
      </c>
    </row>
    <row r="14" spans="1:17" x14ac:dyDescent="0.25">
      <c r="A14" t="s">
        <v>12</v>
      </c>
      <c r="B14">
        <v>1.1100000000000001</v>
      </c>
      <c r="D14" t="s">
        <v>12</v>
      </c>
      <c r="E14">
        <v>0.4</v>
      </c>
      <c r="G14" t="s">
        <v>12</v>
      </c>
      <c r="H14">
        <v>0.33</v>
      </c>
      <c r="J14" t="s">
        <v>12</v>
      </c>
      <c r="K14">
        <v>0.28000000000000003</v>
      </c>
      <c r="M14" t="s">
        <v>12</v>
      </c>
      <c r="N14">
        <v>0.24</v>
      </c>
    </row>
    <row r="18" spans="1:8" x14ac:dyDescent="0.25">
      <c r="A18" t="s">
        <v>18</v>
      </c>
      <c r="D18" t="s">
        <v>20</v>
      </c>
      <c r="E18">
        <v>1120</v>
      </c>
      <c r="G18" t="s">
        <v>20</v>
      </c>
      <c r="H18">
        <v>1200</v>
      </c>
    </row>
    <row r="19" spans="1:8" x14ac:dyDescent="0.25">
      <c r="A19" t="s">
        <v>0</v>
      </c>
      <c r="B19" s="1">
        <v>1000</v>
      </c>
      <c r="D19" t="s">
        <v>0</v>
      </c>
      <c r="E19" s="1">
        <v>1000</v>
      </c>
      <c r="G19" t="s">
        <v>0</v>
      </c>
      <c r="H19" s="1">
        <v>1000</v>
      </c>
    </row>
    <row r="20" spans="1:8" x14ac:dyDescent="0.25">
      <c r="A20" t="s">
        <v>1</v>
      </c>
      <c r="B20">
        <v>84.3</v>
      </c>
      <c r="D20" t="s">
        <v>1</v>
      </c>
      <c r="E20">
        <v>94.3</v>
      </c>
      <c r="G20" t="s">
        <v>1</v>
      </c>
      <c r="H20">
        <v>105.2</v>
      </c>
    </row>
    <row r="21" spans="1:8" x14ac:dyDescent="0.25">
      <c r="A21" t="s">
        <v>2</v>
      </c>
      <c r="B21">
        <v>87.76</v>
      </c>
      <c r="D21" t="s">
        <v>2</v>
      </c>
      <c r="E21">
        <v>95.99</v>
      </c>
      <c r="G21" t="s">
        <v>2</v>
      </c>
      <c r="H21">
        <v>106.52</v>
      </c>
    </row>
    <row r="22" spans="1:8" x14ac:dyDescent="0.25">
      <c r="A22" t="s">
        <v>3</v>
      </c>
      <c r="B22">
        <v>87.4</v>
      </c>
      <c r="D22" t="s">
        <v>3</v>
      </c>
      <c r="E22">
        <v>95.64</v>
      </c>
      <c r="G22" t="s">
        <v>3</v>
      </c>
      <c r="H22">
        <v>105.95</v>
      </c>
    </row>
    <row r="23" spans="1:8" x14ac:dyDescent="0.25">
      <c r="A23" t="s">
        <v>4</v>
      </c>
      <c r="B23">
        <v>91.9</v>
      </c>
      <c r="D23" t="s">
        <v>4</v>
      </c>
      <c r="E23">
        <v>90.74</v>
      </c>
      <c r="G23" t="s">
        <v>4</v>
      </c>
      <c r="H23">
        <v>101.5</v>
      </c>
    </row>
    <row r="24" spans="1:8" x14ac:dyDescent="0.25">
      <c r="A24" t="s">
        <v>5</v>
      </c>
      <c r="B24">
        <v>6.58</v>
      </c>
      <c r="D24" t="s">
        <v>5</v>
      </c>
      <c r="E24">
        <v>5.89</v>
      </c>
      <c r="G24" t="s">
        <v>5</v>
      </c>
      <c r="H24">
        <v>4.95</v>
      </c>
    </row>
    <row r="25" spans="1:8" x14ac:dyDescent="0.25">
      <c r="A25" t="s">
        <v>6</v>
      </c>
      <c r="B25">
        <v>43.26</v>
      </c>
      <c r="D25" t="s">
        <v>6</v>
      </c>
      <c r="E25">
        <v>34.64</v>
      </c>
      <c r="G25" t="s">
        <v>6</v>
      </c>
      <c r="H25">
        <v>24.46</v>
      </c>
    </row>
    <row r="26" spans="1:8" x14ac:dyDescent="0.25">
      <c r="A26" t="s">
        <v>7</v>
      </c>
      <c r="B26">
        <v>0.31859999999999999</v>
      </c>
      <c r="D26" t="s">
        <v>7</v>
      </c>
      <c r="E26">
        <v>0.3291</v>
      </c>
      <c r="G26" t="s">
        <v>7</v>
      </c>
      <c r="H26">
        <v>0.65349999999999997</v>
      </c>
    </row>
    <row r="27" spans="1:8" x14ac:dyDescent="0.25">
      <c r="A27" t="s">
        <v>8</v>
      </c>
      <c r="B27">
        <v>2.97</v>
      </c>
      <c r="D27" t="s">
        <v>8</v>
      </c>
      <c r="E27">
        <v>2.82</v>
      </c>
      <c r="G27" t="s">
        <v>8</v>
      </c>
      <c r="H27">
        <v>3.57</v>
      </c>
    </row>
    <row r="28" spans="1:8" x14ac:dyDescent="0.25">
      <c r="A28" t="s">
        <v>9</v>
      </c>
      <c r="B28">
        <v>7.4999999999999997E-2</v>
      </c>
      <c r="D28" t="s">
        <v>9</v>
      </c>
      <c r="E28">
        <v>6.13E-2</v>
      </c>
      <c r="G28" t="s">
        <v>9</v>
      </c>
      <c r="H28">
        <v>4.6399999999999997E-2</v>
      </c>
    </row>
    <row r="29" spans="1:8" x14ac:dyDescent="0.25">
      <c r="A29" t="s">
        <v>10</v>
      </c>
      <c r="B29">
        <v>69.08</v>
      </c>
      <c r="D29" t="s">
        <v>10</v>
      </c>
      <c r="E29">
        <v>81.040000000000006</v>
      </c>
      <c r="G29" t="s">
        <v>10</v>
      </c>
      <c r="H29">
        <v>95.7</v>
      </c>
    </row>
    <row r="30" spans="1:8" x14ac:dyDescent="0.25">
      <c r="A30" t="s">
        <v>11</v>
      </c>
      <c r="B30">
        <v>111.12</v>
      </c>
      <c r="D30" t="s">
        <v>11</v>
      </c>
      <c r="E30">
        <v>116.86</v>
      </c>
      <c r="G30" t="s">
        <v>11</v>
      </c>
      <c r="H30">
        <v>126.6</v>
      </c>
    </row>
    <row r="31" spans="1:8" x14ac:dyDescent="0.25">
      <c r="A31" t="s">
        <v>12</v>
      </c>
      <c r="B31">
        <v>0.21</v>
      </c>
      <c r="D31" t="s">
        <v>12</v>
      </c>
      <c r="E31">
        <v>0.19</v>
      </c>
      <c r="G31" t="s">
        <v>12</v>
      </c>
      <c r="H31">
        <v>0.16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opLeftCell="L1" workbookViewId="0">
      <selection activeCell="P4" sqref="P4:Q4"/>
    </sheetView>
  </sheetViews>
  <sheetFormatPr defaultRowHeight="15" x14ac:dyDescent="0.25"/>
  <cols>
    <col min="1" max="1" width="18.5703125" bestFit="1" customWidth="1"/>
    <col min="4" max="4" width="18.5703125" bestFit="1" customWidth="1"/>
    <col min="7" max="7" width="20.140625" bestFit="1" customWidth="1"/>
    <col min="10" max="10" width="20.140625" bestFit="1" customWidth="1"/>
    <col min="13" max="13" width="20.140625" bestFit="1" customWidth="1"/>
    <col min="14" max="14" width="7" bestFit="1" customWidth="1"/>
    <col min="16" max="16" width="15" bestFit="1" customWidth="1"/>
  </cols>
  <sheetData>
    <row r="1" spans="1:17" x14ac:dyDescent="0.25">
      <c r="A1" t="s">
        <v>22</v>
      </c>
      <c r="D1" t="s">
        <v>23</v>
      </c>
      <c r="G1" t="s">
        <v>24</v>
      </c>
      <c r="J1" t="s">
        <v>25</v>
      </c>
      <c r="M1" t="s">
        <v>26</v>
      </c>
    </row>
    <row r="2" spans="1:17" x14ac:dyDescent="0.25">
      <c r="A2" t="s">
        <v>0</v>
      </c>
      <c r="B2" s="1">
        <v>1000</v>
      </c>
      <c r="D2" t="s">
        <v>0</v>
      </c>
      <c r="E2" s="1">
        <v>1000</v>
      </c>
      <c r="G2" t="s">
        <v>0</v>
      </c>
      <c r="H2" s="1">
        <v>1000</v>
      </c>
      <c r="J2" t="s">
        <v>0</v>
      </c>
      <c r="K2" s="1">
        <v>1000</v>
      </c>
      <c r="M2" t="s">
        <v>0</v>
      </c>
      <c r="N2" s="1">
        <v>1000</v>
      </c>
    </row>
    <row r="3" spans="1:17" x14ac:dyDescent="0.25">
      <c r="A3" t="s">
        <v>1</v>
      </c>
      <c r="B3">
        <v>79.58</v>
      </c>
      <c r="D3" t="s">
        <v>1</v>
      </c>
      <c r="E3">
        <v>63.66</v>
      </c>
      <c r="G3" t="s">
        <v>1</v>
      </c>
      <c r="H3">
        <v>67.64</v>
      </c>
      <c r="J3" t="s">
        <v>1</v>
      </c>
      <c r="K3">
        <v>71.62</v>
      </c>
      <c r="M3" t="s">
        <v>1</v>
      </c>
      <c r="N3">
        <v>75.599999999999994</v>
      </c>
    </row>
    <row r="4" spans="1:17" x14ac:dyDescent="0.25">
      <c r="A4" t="s">
        <v>2</v>
      </c>
      <c r="B4" s="3">
        <v>84.38</v>
      </c>
      <c r="D4" t="s">
        <v>2</v>
      </c>
      <c r="E4">
        <v>64.55</v>
      </c>
      <c r="G4" t="s">
        <v>2</v>
      </c>
      <c r="H4">
        <v>69.510000000000005</v>
      </c>
      <c r="J4" t="s">
        <v>2</v>
      </c>
      <c r="K4">
        <v>74.489999999999995</v>
      </c>
      <c r="M4" t="s">
        <v>2</v>
      </c>
      <c r="N4">
        <v>79.180000000000007</v>
      </c>
      <c r="P4" t="s">
        <v>27</v>
      </c>
      <c r="Q4" t="s">
        <v>16</v>
      </c>
    </row>
    <row r="5" spans="1:17" x14ac:dyDescent="0.25">
      <c r="A5" t="s">
        <v>3</v>
      </c>
      <c r="B5">
        <v>84.08</v>
      </c>
      <c r="D5" t="s">
        <v>3</v>
      </c>
      <c r="E5">
        <v>64.459999999999994</v>
      </c>
      <c r="G5" t="s">
        <v>3</v>
      </c>
      <c r="H5">
        <v>69.42</v>
      </c>
      <c r="J5" t="s">
        <v>3</v>
      </c>
      <c r="K5">
        <v>74.19</v>
      </c>
      <c r="M5" t="s">
        <v>3</v>
      </c>
      <c r="N5">
        <v>78.709999999999994</v>
      </c>
      <c r="P5">
        <v>5</v>
      </c>
      <c r="Q5">
        <v>84.38</v>
      </c>
    </row>
    <row r="6" spans="1:17" x14ac:dyDescent="0.25">
      <c r="A6" t="s">
        <v>4</v>
      </c>
      <c r="B6">
        <v>81.180000000000007</v>
      </c>
      <c r="D6" t="s">
        <v>4</v>
      </c>
      <c r="E6">
        <v>63.26</v>
      </c>
      <c r="G6" t="s">
        <v>4</v>
      </c>
      <c r="H6">
        <v>65.12</v>
      </c>
      <c r="J6" t="s">
        <v>4</v>
      </c>
      <c r="K6">
        <v>74.02</v>
      </c>
      <c r="M6" t="s">
        <v>4</v>
      </c>
      <c r="N6">
        <v>74.400000000000006</v>
      </c>
      <c r="P6">
        <v>4</v>
      </c>
      <c r="Q6">
        <v>79.180000000000007</v>
      </c>
    </row>
    <row r="7" spans="1:17" x14ac:dyDescent="0.25">
      <c r="A7" t="s">
        <v>5</v>
      </c>
      <c r="B7">
        <v>8.02</v>
      </c>
      <c r="D7" t="s">
        <v>5</v>
      </c>
      <c r="E7">
        <v>2.97</v>
      </c>
      <c r="G7" t="s">
        <v>5</v>
      </c>
      <c r="H7">
        <v>3.63</v>
      </c>
      <c r="J7" t="s">
        <v>5</v>
      </c>
      <c r="K7">
        <v>4.7</v>
      </c>
      <c r="M7" t="s">
        <v>5</v>
      </c>
      <c r="N7">
        <v>6.16</v>
      </c>
      <c r="P7">
        <v>3</v>
      </c>
      <c r="Q7">
        <v>74.489999999999995</v>
      </c>
    </row>
    <row r="8" spans="1:17" x14ac:dyDescent="0.25">
      <c r="A8" t="s">
        <v>6</v>
      </c>
      <c r="B8" s="2">
        <v>64.349999999999994</v>
      </c>
      <c r="D8" t="s">
        <v>6</v>
      </c>
      <c r="E8">
        <v>8.81</v>
      </c>
      <c r="G8" t="s">
        <v>6</v>
      </c>
      <c r="H8">
        <v>13.19</v>
      </c>
      <c r="J8" t="s">
        <v>6</v>
      </c>
      <c r="K8">
        <v>22.12</v>
      </c>
      <c r="M8" t="s">
        <v>6</v>
      </c>
      <c r="N8">
        <v>38</v>
      </c>
      <c r="P8">
        <v>2</v>
      </c>
      <c r="Q8">
        <v>69.510000000000005</v>
      </c>
    </row>
    <row r="9" spans="1:17" x14ac:dyDescent="0.25">
      <c r="A9" t="s">
        <v>7</v>
      </c>
      <c r="B9">
        <v>0.2475</v>
      </c>
      <c r="D9" t="s">
        <v>7</v>
      </c>
      <c r="E9">
        <v>0.127</v>
      </c>
      <c r="G9" t="s">
        <v>7</v>
      </c>
      <c r="H9">
        <v>4.7399999999999998E-2</v>
      </c>
      <c r="J9" t="s">
        <v>7</v>
      </c>
      <c r="K9">
        <v>0.15679999999999999</v>
      </c>
      <c r="M9" t="s">
        <v>7</v>
      </c>
      <c r="N9">
        <v>0.26979999999999998</v>
      </c>
      <c r="P9">
        <v>1</v>
      </c>
      <c r="Q9">
        <v>64.55</v>
      </c>
    </row>
    <row r="10" spans="1:17" x14ac:dyDescent="0.25">
      <c r="A10" t="s">
        <v>8</v>
      </c>
      <c r="B10">
        <v>2.93</v>
      </c>
      <c r="D10" t="s">
        <v>8</v>
      </c>
      <c r="E10">
        <v>3.42</v>
      </c>
      <c r="G10" t="s">
        <v>8</v>
      </c>
      <c r="H10">
        <v>2.98</v>
      </c>
      <c r="J10" t="s">
        <v>8</v>
      </c>
      <c r="K10">
        <v>3.38</v>
      </c>
      <c r="M10" t="s">
        <v>8</v>
      </c>
      <c r="N10">
        <v>3.18</v>
      </c>
      <c r="P10">
        <f>1/2</f>
        <v>0.5</v>
      </c>
      <c r="Q10">
        <v>62.22</v>
      </c>
    </row>
    <row r="11" spans="1:17" x14ac:dyDescent="0.25">
      <c r="A11" t="s">
        <v>9</v>
      </c>
      <c r="B11">
        <v>9.5100000000000004E-2</v>
      </c>
      <c r="D11" t="s">
        <v>9</v>
      </c>
      <c r="E11">
        <v>4.5999999999999999E-2</v>
      </c>
      <c r="G11" t="s">
        <v>9</v>
      </c>
      <c r="H11">
        <v>5.2299999999999999E-2</v>
      </c>
      <c r="J11" t="s">
        <v>9</v>
      </c>
      <c r="K11">
        <v>6.3100000000000003E-2</v>
      </c>
      <c r="M11" t="s">
        <v>9</v>
      </c>
      <c r="N11">
        <v>7.7799999999999994E-2</v>
      </c>
      <c r="P11">
        <f>1/4</f>
        <v>0.25</v>
      </c>
      <c r="Q11">
        <v>61.94</v>
      </c>
    </row>
    <row r="12" spans="1:17" x14ac:dyDescent="0.25">
      <c r="A12" t="s">
        <v>10</v>
      </c>
      <c r="B12">
        <v>60.92</v>
      </c>
      <c r="D12" t="s">
        <v>10</v>
      </c>
      <c r="E12">
        <v>54.66</v>
      </c>
      <c r="G12" t="s">
        <v>10</v>
      </c>
      <c r="H12">
        <v>59.44</v>
      </c>
      <c r="J12" t="s">
        <v>10</v>
      </c>
      <c r="K12">
        <v>60.74</v>
      </c>
      <c r="M12" t="s">
        <v>10</v>
      </c>
      <c r="N12">
        <v>59.78</v>
      </c>
      <c r="P12">
        <f>1/25</f>
        <v>0.04</v>
      </c>
      <c r="Q12">
        <v>59.64</v>
      </c>
    </row>
    <row r="13" spans="1:17" x14ac:dyDescent="0.25">
      <c r="A13" t="s">
        <v>11</v>
      </c>
      <c r="B13">
        <v>114.58</v>
      </c>
      <c r="D13" t="s">
        <v>11</v>
      </c>
      <c r="E13">
        <v>75.78</v>
      </c>
      <c r="G13" t="s">
        <v>11</v>
      </c>
      <c r="H13">
        <v>83.92</v>
      </c>
      <c r="J13" t="s">
        <v>11</v>
      </c>
      <c r="K13">
        <v>94.82</v>
      </c>
      <c r="M13" t="s">
        <v>11</v>
      </c>
      <c r="N13">
        <v>101.06</v>
      </c>
      <c r="P13">
        <f>1/100</f>
        <v>0.01</v>
      </c>
      <c r="Q13">
        <v>59.72</v>
      </c>
    </row>
    <row r="14" spans="1:17" x14ac:dyDescent="0.25">
      <c r="A14" t="s">
        <v>12</v>
      </c>
      <c r="B14">
        <v>0.25</v>
      </c>
      <c r="D14" t="s">
        <v>12</v>
      </c>
      <c r="E14">
        <v>0.09</v>
      </c>
      <c r="G14" t="s">
        <v>12</v>
      </c>
      <c r="H14">
        <v>0.11</v>
      </c>
      <c r="J14" t="s">
        <v>12</v>
      </c>
      <c r="K14">
        <v>0.15</v>
      </c>
      <c r="M14" t="s">
        <v>12</v>
      </c>
      <c r="N14">
        <v>0.19</v>
      </c>
      <c r="P14">
        <f>1/200</f>
        <v>5.0000000000000001E-3</v>
      </c>
      <c r="Q14">
        <v>59.63</v>
      </c>
    </row>
    <row r="16" spans="1:17" x14ac:dyDescent="0.25">
      <c r="A16" t="s">
        <v>28</v>
      </c>
      <c r="D16" t="s">
        <v>29</v>
      </c>
      <c r="G16" t="s">
        <v>30</v>
      </c>
      <c r="J16" t="s">
        <v>31</v>
      </c>
      <c r="M16" t="s">
        <v>32</v>
      </c>
    </row>
    <row r="17" spans="1:14" x14ac:dyDescent="0.25">
      <c r="A17" t="s">
        <v>0</v>
      </c>
      <c r="B17" s="1">
        <v>1000</v>
      </c>
      <c r="D17" t="s">
        <v>0</v>
      </c>
      <c r="E17" s="1">
        <v>1000</v>
      </c>
      <c r="G17" t="s">
        <v>0</v>
      </c>
      <c r="H17" s="1">
        <v>1000</v>
      </c>
      <c r="J17" t="s">
        <v>0</v>
      </c>
      <c r="K17" s="1">
        <v>1000</v>
      </c>
      <c r="M17" t="s">
        <v>0</v>
      </c>
      <c r="N17" s="1">
        <v>1000</v>
      </c>
    </row>
    <row r="18" spans="1:14" x14ac:dyDescent="0.25">
      <c r="A18" t="s">
        <v>1</v>
      </c>
      <c r="B18">
        <v>61.67</v>
      </c>
      <c r="D18" t="s">
        <v>1</v>
      </c>
      <c r="E18">
        <v>59.84</v>
      </c>
      <c r="G18" t="s">
        <v>1</v>
      </c>
      <c r="H18">
        <v>59.72</v>
      </c>
      <c r="J18" t="s">
        <v>1</v>
      </c>
      <c r="K18">
        <v>61.67</v>
      </c>
      <c r="M18" t="s">
        <v>1</v>
      </c>
      <c r="N18">
        <v>59.7</v>
      </c>
    </row>
    <row r="19" spans="1:14" x14ac:dyDescent="0.25">
      <c r="A19" t="s">
        <v>2</v>
      </c>
      <c r="B19">
        <v>61.94</v>
      </c>
      <c r="D19" t="s">
        <v>2</v>
      </c>
      <c r="E19">
        <v>59.64</v>
      </c>
      <c r="G19" t="s">
        <v>2</v>
      </c>
      <c r="H19">
        <v>59.72</v>
      </c>
      <c r="J19" t="s">
        <v>2</v>
      </c>
      <c r="K19">
        <v>62.22</v>
      </c>
      <c r="M19" t="s">
        <v>2</v>
      </c>
      <c r="N19">
        <v>59.63</v>
      </c>
    </row>
    <row r="20" spans="1:14" x14ac:dyDescent="0.25">
      <c r="A20" t="s">
        <v>3</v>
      </c>
      <c r="B20">
        <v>61.93</v>
      </c>
      <c r="D20" t="s">
        <v>3</v>
      </c>
      <c r="E20">
        <v>59.69</v>
      </c>
      <c r="G20" t="s">
        <v>3</v>
      </c>
      <c r="H20">
        <v>59.74</v>
      </c>
      <c r="J20" t="s">
        <v>3</v>
      </c>
      <c r="K20">
        <v>62.17</v>
      </c>
      <c r="M20" t="s">
        <v>3</v>
      </c>
      <c r="N20">
        <v>59.69</v>
      </c>
    </row>
    <row r="21" spans="1:14" x14ac:dyDescent="0.25">
      <c r="A21" t="s">
        <v>4</v>
      </c>
      <c r="B21">
        <v>60.27</v>
      </c>
      <c r="D21" t="s">
        <v>4</v>
      </c>
      <c r="E21">
        <v>56.73</v>
      </c>
      <c r="G21" t="s">
        <v>4</v>
      </c>
      <c r="H21">
        <v>55.63</v>
      </c>
      <c r="J21" t="s">
        <v>4</v>
      </c>
      <c r="K21">
        <v>63.83</v>
      </c>
      <c r="M21" t="s">
        <v>4</v>
      </c>
      <c r="N21">
        <v>55.83</v>
      </c>
    </row>
    <row r="22" spans="1:14" x14ac:dyDescent="0.25">
      <c r="A22" t="s">
        <v>5</v>
      </c>
      <c r="B22">
        <v>3.02</v>
      </c>
      <c r="D22" t="s">
        <v>5</v>
      </c>
      <c r="E22">
        <v>3.12</v>
      </c>
      <c r="G22" t="s">
        <v>5</v>
      </c>
      <c r="H22">
        <v>3.09</v>
      </c>
      <c r="J22" t="s">
        <v>5</v>
      </c>
      <c r="K22">
        <v>3.05</v>
      </c>
      <c r="M22" t="s">
        <v>5</v>
      </c>
      <c r="N22">
        <v>3.21</v>
      </c>
    </row>
    <row r="23" spans="1:14" x14ac:dyDescent="0.25">
      <c r="A23" t="s">
        <v>6</v>
      </c>
      <c r="B23">
        <v>9.14</v>
      </c>
      <c r="D23" t="s">
        <v>6</v>
      </c>
      <c r="E23">
        <v>9.75</v>
      </c>
      <c r="G23" t="s">
        <v>6</v>
      </c>
      <c r="H23">
        <v>9.5500000000000007</v>
      </c>
      <c r="J23" t="s">
        <v>6</v>
      </c>
      <c r="K23">
        <v>9.32</v>
      </c>
      <c r="M23" t="s">
        <v>6</v>
      </c>
      <c r="N23">
        <v>10.29</v>
      </c>
    </row>
    <row r="24" spans="1:14" x14ac:dyDescent="0.25">
      <c r="A24" t="s">
        <v>7</v>
      </c>
      <c r="B24">
        <v>7.7999999999999996E-3</v>
      </c>
      <c r="D24" t="s">
        <v>7</v>
      </c>
      <c r="E24">
        <v>2.1299999999999999E-2</v>
      </c>
      <c r="G24" t="s">
        <v>7</v>
      </c>
      <c r="H24" s="4">
        <v>8.2419999999999998E-4</v>
      </c>
      <c r="J24" t="s">
        <v>7</v>
      </c>
      <c r="K24">
        <v>-2.58E-2</v>
      </c>
      <c r="M24" t="s">
        <v>7</v>
      </c>
      <c r="N24">
        <v>-6.7900000000000002E-2</v>
      </c>
    </row>
    <row r="25" spans="1:14" x14ac:dyDescent="0.25">
      <c r="A25" t="s">
        <v>8</v>
      </c>
      <c r="B25">
        <v>3.27</v>
      </c>
      <c r="D25" t="s">
        <v>8</v>
      </c>
      <c r="E25">
        <v>3.02</v>
      </c>
      <c r="G25" t="s">
        <v>8</v>
      </c>
      <c r="H25">
        <v>2.98</v>
      </c>
      <c r="J25" t="s">
        <v>8</v>
      </c>
      <c r="K25">
        <v>3.06</v>
      </c>
      <c r="M25" t="s">
        <v>8</v>
      </c>
      <c r="N25">
        <v>3.18</v>
      </c>
    </row>
    <row r="26" spans="1:14" x14ac:dyDescent="0.25">
      <c r="A26" t="s">
        <v>9</v>
      </c>
      <c r="B26">
        <v>4.8800000000000003E-2</v>
      </c>
      <c r="D26" t="s">
        <v>9</v>
      </c>
      <c r="E26">
        <v>5.2400000000000002E-2</v>
      </c>
      <c r="G26" t="s">
        <v>9</v>
      </c>
      <c r="H26">
        <v>5.1799999999999999E-2</v>
      </c>
      <c r="J26" t="s">
        <v>9</v>
      </c>
      <c r="K26">
        <v>4.9099999999999998E-2</v>
      </c>
      <c r="M26" t="s">
        <v>9</v>
      </c>
      <c r="N26">
        <v>5.3800000000000001E-2</v>
      </c>
    </row>
    <row r="27" spans="1:14" x14ac:dyDescent="0.25">
      <c r="A27" t="s">
        <v>10</v>
      </c>
      <c r="B27">
        <v>50.71</v>
      </c>
      <c r="D27" t="s">
        <v>10</v>
      </c>
      <c r="E27">
        <v>48.98</v>
      </c>
      <c r="G27" t="s">
        <v>10</v>
      </c>
      <c r="H27">
        <v>49.34</v>
      </c>
      <c r="J27" t="s">
        <v>10</v>
      </c>
      <c r="K27">
        <v>50.83</v>
      </c>
      <c r="M27" t="s">
        <v>10</v>
      </c>
      <c r="N27">
        <v>47.22</v>
      </c>
    </row>
    <row r="28" spans="1:14" x14ac:dyDescent="0.25">
      <c r="A28" t="s">
        <v>11</v>
      </c>
      <c r="B28">
        <v>71.78</v>
      </c>
      <c r="D28" t="s">
        <v>11</v>
      </c>
      <c r="E28">
        <v>69.680000000000007</v>
      </c>
      <c r="G28" t="s">
        <v>11</v>
      </c>
      <c r="H28">
        <v>69.53</v>
      </c>
      <c r="J28" t="s">
        <v>11</v>
      </c>
      <c r="K28">
        <v>72.930000000000007</v>
      </c>
      <c r="M28" t="s">
        <v>11</v>
      </c>
      <c r="N28">
        <v>70.41</v>
      </c>
    </row>
    <row r="29" spans="1:14" x14ac:dyDescent="0.25">
      <c r="A29" t="s">
        <v>12</v>
      </c>
      <c r="B29">
        <v>0.1</v>
      </c>
      <c r="D29" t="s">
        <v>12</v>
      </c>
      <c r="E29">
        <v>0.1</v>
      </c>
      <c r="G29" t="s">
        <v>12</v>
      </c>
      <c r="H29">
        <v>0.1</v>
      </c>
      <c r="J29" t="s">
        <v>12</v>
      </c>
      <c r="K29">
        <v>0.1</v>
      </c>
      <c r="M29" t="s">
        <v>12</v>
      </c>
      <c r="N29">
        <v>0.1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workbookViewId="0">
      <selection activeCell="O21" sqref="O21"/>
    </sheetView>
  </sheetViews>
  <sheetFormatPr defaultRowHeight="15" x14ac:dyDescent="0.25"/>
  <sheetData>
    <row r="1" spans="1:23" x14ac:dyDescent="0.25">
      <c r="A1">
        <v>960</v>
      </c>
      <c r="D1">
        <v>880</v>
      </c>
      <c r="G1">
        <v>1040</v>
      </c>
      <c r="J1">
        <v>640</v>
      </c>
      <c r="M1">
        <v>720</v>
      </c>
      <c r="P1">
        <v>800</v>
      </c>
      <c r="S1">
        <v>1120</v>
      </c>
      <c r="V1">
        <v>1200</v>
      </c>
    </row>
    <row r="2" spans="1:23" x14ac:dyDescent="0.25">
      <c r="A2" t="s">
        <v>0</v>
      </c>
      <c r="B2" s="1">
        <v>1000</v>
      </c>
      <c r="D2" t="s">
        <v>0</v>
      </c>
      <c r="E2" s="1">
        <v>1000</v>
      </c>
      <c r="G2" t="s">
        <v>0</v>
      </c>
      <c r="H2" s="1">
        <v>1000</v>
      </c>
      <c r="J2" t="s">
        <v>0</v>
      </c>
      <c r="K2" s="1">
        <v>1000</v>
      </c>
      <c r="M2" t="s">
        <v>0</v>
      </c>
      <c r="N2" s="1">
        <v>1000</v>
      </c>
      <c r="P2" t="s">
        <v>0</v>
      </c>
      <c r="Q2" s="1">
        <v>1000</v>
      </c>
      <c r="S2" t="s">
        <v>0</v>
      </c>
      <c r="T2" s="1">
        <v>1000</v>
      </c>
      <c r="V2" t="s">
        <v>0</v>
      </c>
      <c r="W2" s="1">
        <v>1000</v>
      </c>
    </row>
    <row r="3" spans="1:23" x14ac:dyDescent="0.25">
      <c r="A3" t="s">
        <v>1</v>
      </c>
      <c r="B3">
        <v>2.87</v>
      </c>
      <c r="D3" t="s">
        <v>1</v>
      </c>
      <c r="E3">
        <v>8.8000000000000007</v>
      </c>
      <c r="G3" t="s">
        <v>1</v>
      </c>
      <c r="H3">
        <v>9.1199999999999992</v>
      </c>
      <c r="J3" t="s">
        <v>1</v>
      </c>
      <c r="K3">
        <v>28.53</v>
      </c>
      <c r="M3" t="s">
        <v>1</v>
      </c>
      <c r="N3">
        <v>21.88</v>
      </c>
      <c r="P3" t="s">
        <v>1</v>
      </c>
      <c r="Q3">
        <v>15.22</v>
      </c>
      <c r="S3" t="s">
        <v>1</v>
      </c>
      <c r="T3">
        <v>18.09</v>
      </c>
      <c r="V3" t="s">
        <v>1</v>
      </c>
      <c r="W3">
        <v>27.5</v>
      </c>
    </row>
    <row r="4" spans="1:23" x14ac:dyDescent="0.25">
      <c r="A4" t="s">
        <v>2</v>
      </c>
      <c r="B4">
        <v>7.26</v>
      </c>
      <c r="D4" t="s">
        <v>2</v>
      </c>
      <c r="E4">
        <v>9.9600000000000009</v>
      </c>
      <c r="G4" t="s">
        <v>2</v>
      </c>
      <c r="H4">
        <v>11.28</v>
      </c>
      <c r="J4" t="s">
        <v>2</v>
      </c>
      <c r="K4">
        <v>28.61</v>
      </c>
      <c r="M4" t="s">
        <v>2</v>
      </c>
      <c r="N4">
        <v>21.84</v>
      </c>
      <c r="P4" t="s">
        <v>2</v>
      </c>
      <c r="Q4">
        <v>15.61</v>
      </c>
      <c r="S4" t="s">
        <v>2</v>
      </c>
      <c r="T4">
        <v>19.079999999999998</v>
      </c>
      <c r="V4" t="s">
        <v>2</v>
      </c>
      <c r="W4">
        <v>28.11</v>
      </c>
    </row>
    <row r="5" spans="1:23" x14ac:dyDescent="0.25">
      <c r="A5" t="s">
        <v>3</v>
      </c>
      <c r="B5">
        <v>7.03</v>
      </c>
      <c r="D5" t="s">
        <v>3</v>
      </c>
      <c r="E5">
        <v>9.9</v>
      </c>
      <c r="G5" t="s">
        <v>3</v>
      </c>
      <c r="H5">
        <v>11.19</v>
      </c>
      <c r="J5" t="s">
        <v>3</v>
      </c>
      <c r="K5">
        <v>28.6</v>
      </c>
      <c r="M5" t="s">
        <v>3</v>
      </c>
      <c r="N5">
        <v>21.85</v>
      </c>
      <c r="P5" t="s">
        <v>3</v>
      </c>
      <c r="Q5">
        <v>15.59</v>
      </c>
      <c r="S5" t="s">
        <v>3</v>
      </c>
      <c r="T5">
        <v>18.91</v>
      </c>
      <c r="V5" t="s">
        <v>3</v>
      </c>
      <c r="W5">
        <v>27.96</v>
      </c>
    </row>
    <row r="6" spans="1:23" x14ac:dyDescent="0.25">
      <c r="A6" t="s">
        <v>4</v>
      </c>
      <c r="B6">
        <v>5.79</v>
      </c>
      <c r="D6" t="s">
        <v>4</v>
      </c>
      <c r="E6">
        <v>9.52</v>
      </c>
      <c r="G6" t="s">
        <v>4</v>
      </c>
      <c r="H6">
        <v>8.8699999999999992</v>
      </c>
      <c r="J6" t="s">
        <v>4</v>
      </c>
      <c r="K6">
        <v>29.47</v>
      </c>
      <c r="M6" t="s">
        <v>4</v>
      </c>
      <c r="N6">
        <v>18.68</v>
      </c>
      <c r="P6" t="s">
        <v>4</v>
      </c>
      <c r="Q6">
        <v>18.64</v>
      </c>
      <c r="S6" t="s">
        <v>4</v>
      </c>
      <c r="T6">
        <v>17.66</v>
      </c>
      <c r="V6" t="s">
        <v>4</v>
      </c>
      <c r="W6">
        <v>27.84</v>
      </c>
    </row>
    <row r="7" spans="1:23" x14ac:dyDescent="0.25">
      <c r="A7" t="s">
        <v>5</v>
      </c>
      <c r="B7">
        <v>1.74</v>
      </c>
      <c r="D7" t="s">
        <v>5</v>
      </c>
      <c r="E7">
        <v>2.64</v>
      </c>
      <c r="G7" t="s">
        <v>5</v>
      </c>
      <c r="H7">
        <v>2.31</v>
      </c>
      <c r="J7" t="s">
        <v>5</v>
      </c>
      <c r="K7">
        <v>3.05</v>
      </c>
      <c r="M7" t="s">
        <v>5</v>
      </c>
      <c r="N7">
        <v>3.16</v>
      </c>
      <c r="P7" t="s">
        <v>5</v>
      </c>
      <c r="Q7">
        <v>3.03</v>
      </c>
      <c r="S7" t="s">
        <v>5</v>
      </c>
      <c r="T7">
        <v>3.15</v>
      </c>
      <c r="V7" t="s">
        <v>5</v>
      </c>
      <c r="W7">
        <v>3.27</v>
      </c>
    </row>
    <row r="8" spans="1:23" x14ac:dyDescent="0.25">
      <c r="A8" t="s">
        <v>6</v>
      </c>
      <c r="B8">
        <v>3.02</v>
      </c>
      <c r="D8" t="s">
        <v>6</v>
      </c>
      <c r="E8">
        <v>6.95</v>
      </c>
      <c r="G8" t="s">
        <v>6</v>
      </c>
      <c r="H8">
        <v>5.32</v>
      </c>
      <c r="J8" t="s">
        <v>6</v>
      </c>
      <c r="K8">
        <v>9.2799999999999994</v>
      </c>
      <c r="M8" t="s">
        <v>6</v>
      </c>
      <c r="N8">
        <v>9.98</v>
      </c>
      <c r="P8" t="s">
        <v>6</v>
      </c>
      <c r="Q8">
        <v>9.16</v>
      </c>
      <c r="S8" t="s">
        <v>6</v>
      </c>
      <c r="T8">
        <v>9.93</v>
      </c>
      <c r="V8" t="s">
        <v>6</v>
      </c>
      <c r="W8">
        <v>10.73</v>
      </c>
    </row>
    <row r="9" spans="1:23" x14ac:dyDescent="0.25">
      <c r="A9" t="s">
        <v>7</v>
      </c>
      <c r="B9">
        <v>0.73170000000000002</v>
      </c>
      <c r="D9" t="s">
        <v>7</v>
      </c>
      <c r="E9">
        <v>0.33889999999999998</v>
      </c>
      <c r="G9" t="s">
        <v>7</v>
      </c>
      <c r="H9">
        <v>0.18459999999999999</v>
      </c>
      <c r="J9" t="s">
        <v>7</v>
      </c>
      <c r="K9">
        <v>3.0700000000000002E-2</v>
      </c>
      <c r="M9" t="s">
        <v>7</v>
      </c>
      <c r="N9">
        <v>9.1200000000000003E-2</v>
      </c>
      <c r="P9" t="s">
        <v>7</v>
      </c>
      <c r="Q9">
        <v>-1.49E-2</v>
      </c>
      <c r="S9" t="s">
        <v>7</v>
      </c>
      <c r="T9">
        <v>0.1492</v>
      </c>
      <c r="V9" t="s">
        <v>7</v>
      </c>
      <c r="W9">
        <v>3.0800000000000001E-2</v>
      </c>
    </row>
    <row r="10" spans="1:23" x14ac:dyDescent="0.25">
      <c r="A10" t="s">
        <v>8</v>
      </c>
      <c r="B10">
        <v>3.63</v>
      </c>
      <c r="D10" t="s">
        <v>8</v>
      </c>
      <c r="E10">
        <v>3.08</v>
      </c>
      <c r="G10" t="s">
        <v>8</v>
      </c>
      <c r="H10">
        <v>2.8</v>
      </c>
      <c r="J10" t="s">
        <v>8</v>
      </c>
      <c r="K10">
        <v>3.08</v>
      </c>
      <c r="M10" t="s">
        <v>8</v>
      </c>
      <c r="N10">
        <v>3</v>
      </c>
      <c r="P10" t="s">
        <v>8</v>
      </c>
      <c r="Q10">
        <v>2.94</v>
      </c>
      <c r="S10" t="s">
        <v>8</v>
      </c>
      <c r="T10">
        <v>2.85</v>
      </c>
      <c r="V10" t="s">
        <v>8</v>
      </c>
      <c r="W10">
        <v>3.14</v>
      </c>
    </row>
    <row r="11" spans="1:23" x14ac:dyDescent="0.25">
      <c r="A11" t="s">
        <v>9</v>
      </c>
      <c r="B11">
        <v>0.23949999999999999</v>
      </c>
      <c r="D11" t="s">
        <v>9</v>
      </c>
      <c r="E11">
        <v>0.26450000000000001</v>
      </c>
      <c r="G11" t="s">
        <v>9</v>
      </c>
      <c r="H11">
        <v>0.2044</v>
      </c>
      <c r="J11" t="s">
        <v>9</v>
      </c>
      <c r="K11">
        <v>0.1065</v>
      </c>
      <c r="M11" t="s">
        <v>9</v>
      </c>
      <c r="N11">
        <v>0.14460000000000001</v>
      </c>
      <c r="P11" t="s">
        <v>9</v>
      </c>
      <c r="Q11">
        <v>0.19389999999999999</v>
      </c>
      <c r="S11" t="s">
        <v>9</v>
      </c>
      <c r="T11">
        <v>0.1651</v>
      </c>
      <c r="V11" t="s">
        <v>9</v>
      </c>
      <c r="W11">
        <v>0.11650000000000001</v>
      </c>
    </row>
    <row r="12" spans="1:23" x14ac:dyDescent="0.25">
      <c r="A12" t="s">
        <v>10</v>
      </c>
      <c r="B12">
        <v>3.3</v>
      </c>
      <c r="D12" t="s">
        <v>10</v>
      </c>
      <c r="E12">
        <v>3.59</v>
      </c>
      <c r="G12" t="s">
        <v>10</v>
      </c>
      <c r="H12">
        <v>4.7</v>
      </c>
      <c r="J12" t="s">
        <v>10</v>
      </c>
      <c r="K12">
        <v>18.09</v>
      </c>
      <c r="M12" t="s">
        <v>10</v>
      </c>
      <c r="N12">
        <v>11.84</v>
      </c>
      <c r="P12" t="s">
        <v>10</v>
      </c>
      <c r="Q12">
        <v>6.7</v>
      </c>
      <c r="S12" t="s">
        <v>10</v>
      </c>
      <c r="T12">
        <v>10.66</v>
      </c>
      <c r="V12" t="s">
        <v>10</v>
      </c>
      <c r="W12">
        <v>16.48</v>
      </c>
    </row>
    <row r="13" spans="1:23" x14ac:dyDescent="0.25">
      <c r="A13" t="s">
        <v>11</v>
      </c>
      <c r="B13">
        <v>14.51</v>
      </c>
      <c r="D13" t="s">
        <v>11</v>
      </c>
      <c r="E13">
        <v>18.89</v>
      </c>
      <c r="G13" t="s">
        <v>11</v>
      </c>
      <c r="H13">
        <v>18.98</v>
      </c>
      <c r="J13" t="s">
        <v>11</v>
      </c>
      <c r="K13">
        <v>38.17</v>
      </c>
      <c r="M13" t="s">
        <v>11</v>
      </c>
      <c r="N13">
        <v>34</v>
      </c>
      <c r="P13" t="s">
        <v>11</v>
      </c>
      <c r="Q13">
        <v>26.42</v>
      </c>
      <c r="S13" t="s">
        <v>11</v>
      </c>
      <c r="T13">
        <v>30.15</v>
      </c>
      <c r="V13" t="s">
        <v>11</v>
      </c>
      <c r="W13">
        <v>39.68</v>
      </c>
    </row>
    <row r="14" spans="1:23" x14ac:dyDescent="0.25">
      <c r="A14" t="s">
        <v>12</v>
      </c>
      <c r="B14">
        <v>0.05</v>
      </c>
      <c r="D14" t="s">
        <v>12</v>
      </c>
      <c r="E14">
        <v>0.08</v>
      </c>
      <c r="G14" t="s">
        <v>12</v>
      </c>
      <c r="H14">
        <v>7.0000000000000007E-2</v>
      </c>
      <c r="J14" t="s">
        <v>12</v>
      </c>
      <c r="K14">
        <v>0.1</v>
      </c>
      <c r="M14" t="s">
        <v>12</v>
      </c>
      <c r="N14">
        <v>0.1</v>
      </c>
      <c r="P14" t="s">
        <v>12</v>
      </c>
      <c r="Q14">
        <v>0.1</v>
      </c>
      <c r="S14" t="s">
        <v>12</v>
      </c>
      <c r="T14">
        <v>0.1</v>
      </c>
      <c r="V14" t="s">
        <v>12</v>
      </c>
      <c r="W14">
        <v>0.1</v>
      </c>
    </row>
    <row r="16" spans="1:23" x14ac:dyDescent="0.25">
      <c r="N16" t="s">
        <v>33</v>
      </c>
      <c r="O16" t="s">
        <v>16</v>
      </c>
    </row>
    <row r="17" spans="14:15" x14ac:dyDescent="0.25">
      <c r="N17">
        <v>640</v>
      </c>
      <c r="O17">
        <v>28.61</v>
      </c>
    </row>
    <row r="18" spans="14:15" x14ac:dyDescent="0.25">
      <c r="N18">
        <v>720</v>
      </c>
      <c r="O18">
        <v>21.84</v>
      </c>
    </row>
    <row r="19" spans="14:15" x14ac:dyDescent="0.25">
      <c r="N19">
        <v>800</v>
      </c>
      <c r="O19">
        <v>15.61</v>
      </c>
    </row>
    <row r="20" spans="14:15" x14ac:dyDescent="0.25">
      <c r="N20">
        <v>880</v>
      </c>
      <c r="O20">
        <v>9.9600000000000009</v>
      </c>
    </row>
    <row r="21" spans="14:15" x14ac:dyDescent="0.25">
      <c r="N21">
        <v>960</v>
      </c>
      <c r="O21">
        <v>7.26</v>
      </c>
    </row>
    <row r="22" spans="14:15" x14ac:dyDescent="0.25">
      <c r="N22">
        <v>1040</v>
      </c>
      <c r="O22">
        <v>11.28</v>
      </c>
    </row>
    <row r="23" spans="14:15" x14ac:dyDescent="0.25">
      <c r="N23">
        <v>1120</v>
      </c>
      <c r="O23">
        <v>19.079999999999998</v>
      </c>
    </row>
    <row r="24" spans="14:15" x14ac:dyDescent="0.25">
      <c r="N24">
        <v>1200</v>
      </c>
      <c r="O24">
        <v>28.11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selection activeCell="P14" sqref="P14"/>
    </sheetView>
  </sheetViews>
  <sheetFormatPr defaultRowHeight="15" x14ac:dyDescent="0.25"/>
  <sheetData>
    <row r="1" spans="1:20" x14ac:dyDescent="0.25">
      <c r="A1">
        <v>0.2</v>
      </c>
      <c r="D1">
        <v>1</v>
      </c>
      <c r="G1">
        <v>2</v>
      </c>
      <c r="J1">
        <v>3</v>
      </c>
      <c r="M1">
        <v>4</v>
      </c>
      <c r="P1">
        <v>5</v>
      </c>
      <c r="S1" t="s">
        <v>27</v>
      </c>
      <c r="T1" t="s">
        <v>16</v>
      </c>
    </row>
    <row r="2" spans="1:20" x14ac:dyDescent="0.25">
      <c r="A2" t="s">
        <v>0</v>
      </c>
      <c r="B2" s="1">
        <v>1000</v>
      </c>
      <c r="D2" t="s">
        <v>0</v>
      </c>
      <c r="E2" s="1">
        <v>1000</v>
      </c>
      <c r="G2" t="s">
        <v>0</v>
      </c>
      <c r="H2" s="1">
        <v>1000</v>
      </c>
      <c r="J2" t="s">
        <v>0</v>
      </c>
      <c r="K2" s="1">
        <v>1000</v>
      </c>
      <c r="M2" t="s">
        <v>0</v>
      </c>
      <c r="N2" s="1">
        <v>1000</v>
      </c>
      <c r="P2" t="s">
        <v>0</v>
      </c>
      <c r="Q2" s="1">
        <v>1000</v>
      </c>
      <c r="S2">
        <v>5</v>
      </c>
      <c r="T2">
        <f>Q4</f>
        <v>107.1</v>
      </c>
    </row>
    <row r="3" spans="1:20" x14ac:dyDescent="0.25">
      <c r="A3" t="s">
        <v>1</v>
      </c>
      <c r="B3">
        <v>2.87</v>
      </c>
      <c r="D3" t="s">
        <v>1</v>
      </c>
      <c r="E3">
        <v>12.8</v>
      </c>
      <c r="G3" t="s">
        <v>1</v>
      </c>
      <c r="H3">
        <v>25.56</v>
      </c>
      <c r="J3" t="s">
        <v>1</v>
      </c>
      <c r="K3">
        <v>38.32</v>
      </c>
      <c r="M3" t="s">
        <v>1</v>
      </c>
      <c r="N3">
        <v>51.08</v>
      </c>
      <c r="P3" t="s">
        <v>1</v>
      </c>
      <c r="Q3">
        <v>63.84</v>
      </c>
      <c r="S3">
        <v>4</v>
      </c>
      <c r="T3">
        <f>N4</f>
        <v>90.05</v>
      </c>
    </row>
    <row r="4" spans="1:20" x14ac:dyDescent="0.25">
      <c r="A4" t="s">
        <v>2</v>
      </c>
      <c r="B4">
        <v>7.26</v>
      </c>
      <c r="D4" t="s">
        <v>2</v>
      </c>
      <c r="E4">
        <v>24.09</v>
      </c>
      <c r="G4" t="s">
        <v>2</v>
      </c>
      <c r="H4">
        <v>46.59</v>
      </c>
      <c r="J4" t="s">
        <v>2</v>
      </c>
      <c r="K4">
        <v>68.739999999999995</v>
      </c>
      <c r="M4" t="s">
        <v>2</v>
      </c>
      <c r="N4">
        <v>90.05</v>
      </c>
      <c r="P4" t="s">
        <v>2</v>
      </c>
      <c r="Q4">
        <v>107.1</v>
      </c>
      <c r="S4">
        <v>3</v>
      </c>
      <c r="T4">
        <f>K4</f>
        <v>68.739999999999995</v>
      </c>
    </row>
    <row r="5" spans="1:20" x14ac:dyDescent="0.25">
      <c r="A5" t="s">
        <v>3</v>
      </c>
      <c r="B5">
        <v>7.03</v>
      </c>
      <c r="D5" t="s">
        <v>3</v>
      </c>
      <c r="E5">
        <v>21.82</v>
      </c>
      <c r="G5" t="s">
        <v>3</v>
      </c>
      <c r="H5">
        <v>41.44</v>
      </c>
      <c r="J5" t="s">
        <v>3</v>
      </c>
      <c r="K5">
        <v>61.88</v>
      </c>
      <c r="M5" t="s">
        <v>3</v>
      </c>
      <c r="N5">
        <v>78.28</v>
      </c>
      <c r="P5" t="s">
        <v>3</v>
      </c>
      <c r="Q5">
        <v>96.5</v>
      </c>
      <c r="S5">
        <v>2</v>
      </c>
      <c r="T5">
        <f>H4</f>
        <v>46.59</v>
      </c>
    </row>
    <row r="6" spans="1:20" x14ac:dyDescent="0.25">
      <c r="A6" t="s">
        <v>4</v>
      </c>
      <c r="B6">
        <v>5.79</v>
      </c>
      <c r="D6" t="s">
        <v>4</v>
      </c>
      <c r="E6">
        <v>18.82</v>
      </c>
      <c r="G6" t="s">
        <v>4</v>
      </c>
      <c r="H6">
        <v>34.64</v>
      </c>
      <c r="J6" t="s">
        <v>4</v>
      </c>
      <c r="K6">
        <v>39.36</v>
      </c>
      <c r="M6" t="s">
        <v>4</v>
      </c>
      <c r="N6">
        <v>54.84</v>
      </c>
      <c r="P6" t="s">
        <v>4</v>
      </c>
      <c r="Q6">
        <v>85.08</v>
      </c>
      <c r="S6">
        <v>1</v>
      </c>
      <c r="T6">
        <f>E4</f>
        <v>24.09</v>
      </c>
    </row>
    <row r="7" spans="1:20" x14ac:dyDescent="0.25">
      <c r="A7" t="s">
        <v>5</v>
      </c>
      <c r="B7">
        <v>1.74</v>
      </c>
      <c r="D7" t="s">
        <v>5</v>
      </c>
      <c r="E7">
        <v>8.56</v>
      </c>
      <c r="G7" t="s">
        <v>5</v>
      </c>
      <c r="H7">
        <v>18.53</v>
      </c>
      <c r="J7" t="s">
        <v>5</v>
      </c>
      <c r="K7">
        <v>28.85</v>
      </c>
      <c r="M7" t="s">
        <v>5</v>
      </c>
      <c r="N7">
        <v>39.47</v>
      </c>
      <c r="P7" t="s">
        <v>5</v>
      </c>
      <c r="Q7">
        <v>44.55</v>
      </c>
      <c r="S7">
        <v>0.2</v>
      </c>
      <c r="T7">
        <f>B4</f>
        <v>7.26</v>
      </c>
    </row>
    <row r="8" spans="1:20" x14ac:dyDescent="0.25">
      <c r="A8" t="s">
        <v>6</v>
      </c>
      <c r="B8">
        <v>3.02</v>
      </c>
      <c r="D8" t="s">
        <v>6</v>
      </c>
      <c r="E8">
        <v>73.3</v>
      </c>
      <c r="G8" t="s">
        <v>6</v>
      </c>
      <c r="H8">
        <v>343.48</v>
      </c>
      <c r="J8" t="s">
        <v>6</v>
      </c>
      <c r="K8">
        <v>832.35</v>
      </c>
      <c r="M8" t="s">
        <v>6</v>
      </c>
      <c r="N8" s="2">
        <v>1557.59</v>
      </c>
      <c r="P8" t="s">
        <v>6</v>
      </c>
      <c r="Q8" s="2">
        <v>1984.6</v>
      </c>
      <c r="S8">
        <v>0.5</v>
      </c>
      <c r="T8">
        <f>B19</f>
        <v>13.73</v>
      </c>
    </row>
    <row r="9" spans="1:20" x14ac:dyDescent="0.25">
      <c r="A9" t="s">
        <v>7</v>
      </c>
      <c r="B9">
        <v>0.73170000000000002</v>
      </c>
      <c r="D9" t="s">
        <v>7</v>
      </c>
      <c r="E9">
        <v>1.57</v>
      </c>
      <c r="G9" t="s">
        <v>7</v>
      </c>
      <c r="H9">
        <v>1.19</v>
      </c>
      <c r="J9" t="s">
        <v>7</v>
      </c>
      <c r="K9">
        <v>1.1499999999999999</v>
      </c>
      <c r="M9" t="s">
        <v>7</v>
      </c>
      <c r="N9">
        <v>1.39</v>
      </c>
      <c r="P9" t="s">
        <v>7</v>
      </c>
      <c r="Q9">
        <v>1.25</v>
      </c>
      <c r="S9">
        <v>0.25</v>
      </c>
      <c r="T9">
        <f>E19</f>
        <v>8.27</v>
      </c>
    </row>
    <row r="10" spans="1:20" x14ac:dyDescent="0.25">
      <c r="A10" t="s">
        <v>8</v>
      </c>
      <c r="B10">
        <v>3.63</v>
      </c>
      <c r="D10" t="s">
        <v>8</v>
      </c>
      <c r="E10">
        <v>6.39</v>
      </c>
      <c r="G10" t="s">
        <v>8</v>
      </c>
      <c r="H10">
        <v>4.26</v>
      </c>
      <c r="J10" t="s">
        <v>8</v>
      </c>
      <c r="K10">
        <v>4.18</v>
      </c>
      <c r="M10" t="s">
        <v>8</v>
      </c>
      <c r="N10">
        <v>5.46</v>
      </c>
      <c r="P10" t="s">
        <v>8</v>
      </c>
      <c r="Q10">
        <v>4.78</v>
      </c>
      <c r="S10">
        <v>0.04</v>
      </c>
      <c r="T10">
        <f>H19</f>
        <v>3.72</v>
      </c>
    </row>
    <row r="11" spans="1:20" x14ac:dyDescent="0.25">
      <c r="A11" t="s">
        <v>9</v>
      </c>
      <c r="B11">
        <v>0.23949999999999999</v>
      </c>
      <c r="D11" t="s">
        <v>9</v>
      </c>
      <c r="E11">
        <v>0.3553</v>
      </c>
      <c r="G11" t="s">
        <v>9</v>
      </c>
      <c r="H11">
        <v>0.39779999999999999</v>
      </c>
      <c r="J11" t="s">
        <v>9</v>
      </c>
      <c r="K11">
        <v>0.41970000000000002</v>
      </c>
      <c r="M11" t="s">
        <v>9</v>
      </c>
      <c r="N11">
        <v>0.43830000000000002</v>
      </c>
      <c r="P11" t="s">
        <v>9</v>
      </c>
      <c r="Q11">
        <v>0.41599999999999998</v>
      </c>
      <c r="S11">
        <v>0.01</v>
      </c>
      <c r="T11">
        <f>K19</f>
        <v>3</v>
      </c>
    </row>
    <row r="12" spans="1:20" x14ac:dyDescent="0.25">
      <c r="A12" t="s">
        <v>10</v>
      </c>
      <c r="B12">
        <v>3.3</v>
      </c>
      <c r="D12" t="s">
        <v>10</v>
      </c>
      <c r="E12">
        <v>10.78</v>
      </c>
      <c r="G12" t="s">
        <v>10</v>
      </c>
      <c r="H12">
        <v>19.14</v>
      </c>
      <c r="J12" t="s">
        <v>10</v>
      </c>
      <c r="K12">
        <v>20.2</v>
      </c>
      <c r="M12" t="s">
        <v>10</v>
      </c>
      <c r="N12">
        <v>33</v>
      </c>
      <c r="P12" t="s">
        <v>10</v>
      </c>
      <c r="Q12">
        <v>39.58</v>
      </c>
      <c r="S12">
        <v>5.0000000000000001E-3</v>
      </c>
      <c r="T12">
        <f>N19</f>
        <v>2.93</v>
      </c>
    </row>
    <row r="13" spans="1:20" x14ac:dyDescent="0.25">
      <c r="A13" t="s">
        <v>11</v>
      </c>
      <c r="B13">
        <v>14.51</v>
      </c>
      <c r="D13" t="s">
        <v>11</v>
      </c>
      <c r="E13">
        <v>69.34</v>
      </c>
      <c r="G13" t="s">
        <v>11</v>
      </c>
      <c r="H13">
        <v>128.44</v>
      </c>
      <c r="J13" t="s">
        <v>11</v>
      </c>
      <c r="K13">
        <v>193.3</v>
      </c>
      <c r="M13" t="s">
        <v>11</v>
      </c>
      <c r="N13">
        <v>296.5</v>
      </c>
      <c r="P13" t="s">
        <v>11</v>
      </c>
      <c r="Q13">
        <v>311.12</v>
      </c>
    </row>
    <row r="14" spans="1:20" x14ac:dyDescent="0.25">
      <c r="A14" t="s">
        <v>12</v>
      </c>
      <c r="B14">
        <v>0.05</v>
      </c>
      <c r="D14" t="s">
        <v>12</v>
      </c>
      <c r="E14">
        <v>0.27</v>
      </c>
      <c r="G14" t="s">
        <v>12</v>
      </c>
      <c r="H14">
        <v>0.59</v>
      </c>
      <c r="J14" t="s">
        <v>12</v>
      </c>
      <c r="K14">
        <v>0.91</v>
      </c>
      <c r="M14" t="s">
        <v>12</v>
      </c>
      <c r="N14">
        <v>1.25</v>
      </c>
      <c r="P14" t="s">
        <v>12</v>
      </c>
      <c r="Q14">
        <v>1.41</v>
      </c>
    </row>
    <row r="16" spans="1:20" x14ac:dyDescent="0.25">
      <c r="A16">
        <v>0.5</v>
      </c>
      <c r="D16">
        <v>0.25</v>
      </c>
      <c r="G16">
        <v>0.04</v>
      </c>
      <c r="J16">
        <v>0.01</v>
      </c>
      <c r="M16">
        <v>5.0000000000000001E-3</v>
      </c>
    </row>
    <row r="17" spans="1:14" x14ac:dyDescent="0.25">
      <c r="A17" t="s">
        <v>0</v>
      </c>
      <c r="B17" s="1">
        <v>1000</v>
      </c>
      <c r="D17" t="s">
        <v>0</v>
      </c>
      <c r="E17" s="1">
        <v>1000</v>
      </c>
      <c r="G17" t="s">
        <v>0</v>
      </c>
      <c r="H17" s="1">
        <v>1000</v>
      </c>
      <c r="J17" t="s">
        <v>0</v>
      </c>
      <c r="K17" s="1">
        <v>1000</v>
      </c>
      <c r="M17" t="s">
        <v>0</v>
      </c>
      <c r="N17" s="1">
        <v>1000</v>
      </c>
    </row>
    <row r="18" spans="1:14" x14ac:dyDescent="0.25">
      <c r="A18" t="s">
        <v>1</v>
      </c>
      <c r="B18">
        <v>6.42</v>
      </c>
      <c r="D18" t="s">
        <v>1</v>
      </c>
      <c r="E18">
        <v>3.23</v>
      </c>
      <c r="G18" t="s">
        <v>1</v>
      </c>
      <c r="H18">
        <v>0.55000000000000004</v>
      </c>
      <c r="J18" t="s">
        <v>1</v>
      </c>
      <c r="K18">
        <v>0.17</v>
      </c>
      <c r="M18" t="s">
        <v>1</v>
      </c>
      <c r="N18">
        <v>0.1</v>
      </c>
    </row>
    <row r="19" spans="1:14" x14ac:dyDescent="0.25">
      <c r="A19" t="s">
        <v>2</v>
      </c>
      <c r="B19">
        <v>13.73</v>
      </c>
      <c r="D19" t="s">
        <v>2</v>
      </c>
      <c r="E19">
        <v>8.27</v>
      </c>
      <c r="G19" t="s">
        <v>2</v>
      </c>
      <c r="H19">
        <v>3.72</v>
      </c>
      <c r="J19" t="s">
        <v>2</v>
      </c>
      <c r="K19">
        <v>3</v>
      </c>
      <c r="M19" t="s">
        <v>2</v>
      </c>
      <c r="N19">
        <v>2.93</v>
      </c>
    </row>
    <row r="20" spans="1:14" x14ac:dyDescent="0.25">
      <c r="A20" t="s">
        <v>3</v>
      </c>
      <c r="B20">
        <v>12.53</v>
      </c>
      <c r="D20" t="s">
        <v>3</v>
      </c>
      <c r="E20">
        <v>7.96</v>
      </c>
      <c r="G20" t="s">
        <v>3</v>
      </c>
      <c r="H20">
        <v>3.51</v>
      </c>
      <c r="J20" t="s">
        <v>3</v>
      </c>
      <c r="K20">
        <v>2.78</v>
      </c>
      <c r="M20" t="s">
        <v>3</v>
      </c>
      <c r="N20">
        <v>2.72</v>
      </c>
    </row>
    <row r="21" spans="1:14" x14ac:dyDescent="0.25">
      <c r="A21" t="s">
        <v>4</v>
      </c>
      <c r="B21">
        <v>10.39</v>
      </c>
      <c r="D21" t="s">
        <v>4</v>
      </c>
      <c r="E21">
        <v>8.02</v>
      </c>
      <c r="G21" t="s">
        <v>4</v>
      </c>
      <c r="H21">
        <v>1.81</v>
      </c>
      <c r="J21" t="s">
        <v>4</v>
      </c>
      <c r="K21">
        <v>1.02</v>
      </c>
      <c r="M21" t="s">
        <v>4</v>
      </c>
      <c r="N21">
        <v>1.93</v>
      </c>
    </row>
    <row r="22" spans="1:14" x14ac:dyDescent="0.25">
      <c r="A22" t="s">
        <v>5</v>
      </c>
      <c r="B22">
        <v>4.28</v>
      </c>
      <c r="D22" t="s">
        <v>5</v>
      </c>
      <c r="E22">
        <v>2.11</v>
      </c>
      <c r="G22" t="s">
        <v>5</v>
      </c>
      <c r="H22">
        <v>1.65</v>
      </c>
      <c r="J22" t="s">
        <v>5</v>
      </c>
      <c r="K22">
        <v>1.69</v>
      </c>
      <c r="M22" t="s">
        <v>5</v>
      </c>
      <c r="N22">
        <v>1.76</v>
      </c>
    </row>
    <row r="23" spans="1:14" x14ac:dyDescent="0.25">
      <c r="A23" t="s">
        <v>6</v>
      </c>
      <c r="B23">
        <v>18.329999999999998</v>
      </c>
      <c r="D23" t="s">
        <v>6</v>
      </c>
      <c r="E23">
        <v>4.4400000000000004</v>
      </c>
      <c r="G23" t="s">
        <v>6</v>
      </c>
      <c r="H23">
        <v>2.73</v>
      </c>
      <c r="J23" t="s">
        <v>6</v>
      </c>
      <c r="K23">
        <v>2.87</v>
      </c>
      <c r="M23" t="s">
        <v>6</v>
      </c>
      <c r="N23">
        <v>3.08</v>
      </c>
    </row>
    <row r="24" spans="1:14" x14ac:dyDescent="0.25">
      <c r="A24" t="s">
        <v>7</v>
      </c>
      <c r="B24">
        <v>1.47</v>
      </c>
      <c r="D24" t="s">
        <v>7</v>
      </c>
      <c r="E24">
        <v>1.03</v>
      </c>
      <c r="G24" t="s">
        <v>7</v>
      </c>
      <c r="H24">
        <v>0.77829999999999999</v>
      </c>
      <c r="J24" t="s">
        <v>7</v>
      </c>
      <c r="K24">
        <v>0.74970000000000003</v>
      </c>
      <c r="M24" t="s">
        <v>7</v>
      </c>
      <c r="N24">
        <v>0.7016</v>
      </c>
    </row>
    <row r="25" spans="1:14" x14ac:dyDescent="0.25">
      <c r="A25" t="s">
        <v>8</v>
      </c>
      <c r="B25">
        <v>5.57</v>
      </c>
      <c r="D25" t="s">
        <v>8</v>
      </c>
      <c r="E25">
        <v>4.46</v>
      </c>
      <c r="G25" t="s">
        <v>8</v>
      </c>
      <c r="H25">
        <v>3.42</v>
      </c>
      <c r="J25" t="s">
        <v>8</v>
      </c>
      <c r="K25">
        <v>3.38</v>
      </c>
      <c r="M25" t="s">
        <v>8</v>
      </c>
      <c r="N25">
        <v>3.26</v>
      </c>
    </row>
    <row r="26" spans="1:14" x14ac:dyDescent="0.25">
      <c r="A26" t="s">
        <v>9</v>
      </c>
      <c r="B26">
        <v>0.31180000000000002</v>
      </c>
      <c r="D26" t="s">
        <v>9</v>
      </c>
      <c r="E26">
        <v>0.25480000000000003</v>
      </c>
      <c r="G26" t="s">
        <v>9</v>
      </c>
      <c r="H26">
        <v>0.44390000000000002</v>
      </c>
      <c r="J26" t="s">
        <v>9</v>
      </c>
      <c r="K26">
        <v>0.56410000000000005</v>
      </c>
      <c r="M26" t="s">
        <v>9</v>
      </c>
      <c r="N26">
        <v>0.5998</v>
      </c>
    </row>
    <row r="27" spans="1:14" x14ac:dyDescent="0.25">
      <c r="A27" t="s">
        <v>10</v>
      </c>
      <c r="B27">
        <v>6.63</v>
      </c>
      <c r="D27" t="s">
        <v>10</v>
      </c>
      <c r="E27">
        <v>4.33</v>
      </c>
      <c r="G27" t="s">
        <v>10</v>
      </c>
      <c r="H27">
        <v>0.78</v>
      </c>
      <c r="J27" t="s">
        <v>10</v>
      </c>
      <c r="K27">
        <v>0.23</v>
      </c>
      <c r="M27" t="s">
        <v>10</v>
      </c>
      <c r="N27">
        <v>0.11</v>
      </c>
    </row>
    <row r="28" spans="1:14" x14ac:dyDescent="0.25">
      <c r="A28" t="s">
        <v>11</v>
      </c>
      <c r="B28">
        <v>33.29</v>
      </c>
      <c r="D28" t="s">
        <v>11</v>
      </c>
      <c r="E28">
        <v>17.170000000000002</v>
      </c>
      <c r="G28" t="s">
        <v>11</v>
      </c>
      <c r="H28">
        <v>9.7899999999999991</v>
      </c>
      <c r="J28" t="s">
        <v>11</v>
      </c>
      <c r="K28">
        <v>9.5399999999999991</v>
      </c>
      <c r="M28" t="s">
        <v>11</v>
      </c>
      <c r="N28">
        <v>10.56</v>
      </c>
    </row>
    <row r="29" spans="1:14" x14ac:dyDescent="0.25">
      <c r="A29" t="s">
        <v>12</v>
      </c>
      <c r="B29">
        <v>0.14000000000000001</v>
      </c>
      <c r="D29" t="s">
        <v>12</v>
      </c>
      <c r="E29">
        <v>7.0000000000000007E-2</v>
      </c>
      <c r="G29" t="s">
        <v>12</v>
      </c>
      <c r="H29">
        <v>0.05</v>
      </c>
      <c r="J29" t="s">
        <v>12</v>
      </c>
      <c r="K29">
        <v>0.05</v>
      </c>
      <c r="M29" t="s">
        <v>12</v>
      </c>
      <c r="N29">
        <v>0.06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" zoomScale="70" zoomScaleNormal="70" workbookViewId="0">
      <selection activeCell="J12" sqref="J1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Train Capacity Before</vt:lpstr>
      <vt:lpstr>Passenger vs Seat Cost Before</vt:lpstr>
      <vt:lpstr>Train Capacity After</vt:lpstr>
      <vt:lpstr>Passenger vs Seat Cost After</vt:lpstr>
      <vt:lpstr>Flowdiagram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saket</dc:creator>
  <cp:lastModifiedBy>saket</cp:lastModifiedBy>
  <dcterms:created xsi:type="dcterms:W3CDTF">2012-04-29T03:07:20Z</dcterms:created>
  <dcterms:modified xsi:type="dcterms:W3CDTF">2012-05-03T05:32:48Z</dcterms:modified>
</cp:coreProperties>
</file>